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lprice\Documents\Supplier Handbook\14 - Forms\Supplier Handbook Forms\Supplier Handbook Forms\"/>
    </mc:Choice>
  </mc:AlternateContent>
  <xr:revisionPtr revIDLastSave="0" documentId="8_{9B88432A-04A5-471B-8C8F-0AABE10B9EE1}" xr6:coauthVersionLast="47" xr6:coauthVersionMax="47" xr10:uidLastSave="{00000000-0000-0000-0000-000000000000}"/>
  <bookViews>
    <workbookView xWindow="-120" yWindow="-120" windowWidth="29040" windowHeight="15840"/>
  </bookViews>
  <sheets>
    <sheet name="self assessment" sheetId="1" r:id="rId1"/>
  </sheets>
  <externalReferences>
    <externalReference r:id="rId2"/>
    <externalReference r:id="rId3"/>
    <externalReference r:id="rId4"/>
    <externalReference r:id="rId5"/>
  </externalReferences>
  <definedNames>
    <definedName name="_Order1" hidden="1">255</definedName>
    <definedName name="_Order2" hidden="1">255</definedName>
    <definedName name="OPTION_1">#REF!</definedName>
    <definedName name="OPTION_2">#REF!</definedName>
    <definedName name="OPTION_3">#REF!</definedName>
    <definedName name="OPTION_4">#REF!</definedName>
    <definedName name="prtD2">#REF!</definedName>
    <definedName name="prtD9">#REF!</definedName>
    <definedName name="_R">#REF!</definedName>
    <definedName name="TABLE">'[3]INPUT DATA'!$A$7:$G$91</definedName>
    <definedName name="Timing_Schedul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7" i="1" l="1"/>
  <c r="D9" i="1"/>
  <c r="E9" i="1"/>
  <c r="D16" i="1"/>
  <c r="D21" i="1"/>
  <c r="D24" i="1"/>
  <c r="D31" i="1"/>
  <c r="D32" i="1"/>
  <c r="E16" i="1"/>
  <c r="E21" i="1"/>
  <c r="E24" i="1"/>
  <c r="E27" i="1"/>
  <c r="E31" i="1"/>
  <c r="E32" i="1"/>
  <c r="F16" i="1"/>
  <c r="G16" i="1"/>
  <c r="H16" i="1"/>
  <c r="I16" i="1"/>
  <c r="I21" i="1"/>
  <c r="I24" i="1"/>
  <c r="J16" i="1"/>
  <c r="J21" i="1"/>
  <c r="J24" i="1"/>
  <c r="G24" i="1"/>
  <c r="J27" i="1"/>
  <c r="J31" i="1"/>
  <c r="J32" i="1"/>
  <c r="I27" i="1"/>
  <c r="H21" i="1"/>
  <c r="H24" i="1"/>
  <c r="H27" i="1"/>
  <c r="G21" i="1"/>
  <c r="G27" i="1"/>
  <c r="G31" i="1"/>
  <c r="G32" i="1"/>
  <c r="F21" i="1"/>
  <c r="F24" i="1"/>
  <c r="F27" i="1"/>
  <c r="F31" i="1"/>
  <c r="F32" i="1"/>
  <c r="I31" i="1"/>
  <c r="I32" i="1"/>
  <c r="H31" i="1"/>
  <c r="H32" i="1"/>
  <c r="E28" i="1"/>
  <c r="H28" i="1"/>
  <c r="F28" i="1"/>
  <c r="J28" i="1"/>
  <c r="D28" i="1"/>
  <c r="G28" i="1"/>
  <c r="I28" i="1"/>
  <c r="J30" i="1"/>
  <c r="J29" i="1"/>
  <c r="I29" i="1"/>
  <c r="I30" i="1"/>
  <c r="F29" i="1"/>
  <c r="F30" i="1"/>
  <c r="G29" i="1"/>
  <c r="G30" i="1"/>
  <c r="H29" i="1"/>
  <c r="H30" i="1"/>
  <c r="D30" i="1"/>
  <c r="D29" i="1"/>
  <c r="E30" i="1"/>
  <c r="E29" i="1"/>
</calcChain>
</file>

<file path=xl/comments1.xml><?xml version="1.0" encoding="utf-8"?>
<comments xmlns="http://schemas.openxmlformats.org/spreadsheetml/2006/main">
  <authors>
    <author>Molly DeWolfe</author>
  </authors>
  <commentList>
    <comment ref="C32" authorId="0" shapeId="0">
      <text>
        <r>
          <rPr>
            <b/>
            <sz val="9"/>
            <color indexed="81"/>
            <rFont val="Tahoma"/>
            <family val="2"/>
          </rPr>
          <t>Molly DeWolfe: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2"/>
            <color indexed="81"/>
            <rFont val="Tahoma"/>
            <family val="2"/>
          </rPr>
          <t xml:space="preserve">85% or above is NOK
79% or less is OK
</t>
        </r>
      </text>
    </comment>
  </commentList>
</comments>
</file>

<file path=xl/sharedStrings.xml><?xml version="1.0" encoding="utf-8"?>
<sst xmlns="http://schemas.openxmlformats.org/spreadsheetml/2006/main" count="65" uniqueCount="65">
  <si>
    <t>Date:</t>
  </si>
  <si>
    <t>Completed by:</t>
  </si>
  <si>
    <t>Supplier Name</t>
  </si>
  <si>
    <t>Part(s) Name</t>
  </si>
  <si>
    <t>Part(s) Number</t>
  </si>
  <si>
    <t>Working Days per Year</t>
  </si>
  <si>
    <t>Operation #</t>
  </si>
  <si>
    <t>Operation Name</t>
  </si>
  <si>
    <t>Shifts Per Week</t>
  </si>
  <si>
    <t>Shifts per Day</t>
  </si>
  <si>
    <t>Scheduled Break/Lunch (minutes per 24 hr day)</t>
  </si>
  <si>
    <t>Changeovers/Tool Changes (minutes per day)</t>
  </si>
  <si>
    <t>Planned Maintenance (minutes per day)</t>
  </si>
  <si>
    <t>Unscheduled Downtime (minutes per day)</t>
  </si>
  <si>
    <t>Net Available Minutes/day</t>
  </si>
  <si>
    <t>Capacity Utilization</t>
  </si>
  <si>
    <t>Net Minutes Available/day for Study Parts</t>
  </si>
  <si>
    <t>Estimated Throughput for study parts per day</t>
  </si>
  <si>
    <t>% Utilization of Equipment</t>
  </si>
  <si>
    <r>
      <t>Cycle Time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 xml:space="preserve">Per Part </t>
    </r>
    <r>
      <rPr>
        <b/>
        <sz val="12"/>
        <rFont val="Arial"/>
        <family val="2"/>
      </rPr>
      <t>(seconds)</t>
    </r>
  </si>
  <si>
    <t>Gross Minutes Per Shift</t>
  </si>
  <si>
    <t>Supplier Capacity Self Assessment</t>
  </si>
  <si>
    <t>% Defect Rate</t>
  </si>
  <si>
    <t>Item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</si>
  <si>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</si>
  <si>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</si>
  <si>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</si>
  <si>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</si>
  <si>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</si>
  <si>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</si>
  <si>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</si>
  <si>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</si>
  <si>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</si>
  <si>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</si>
  <si>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</si>
  <si>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</si>
  <si>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</si>
  <si>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</si>
  <si>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</si>
  <si>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</si>
  <si>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</si>
  <si>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o</t>
  </si>
  <si>
    <t>Good Parts per hr</t>
  </si>
  <si>
    <t>**blank areas to be completed by the supplier**</t>
  </si>
  <si>
    <t>Time allocated for other customers (minutes per day)</t>
  </si>
  <si>
    <t>Approved by:</t>
  </si>
  <si>
    <t>Signature:</t>
  </si>
  <si>
    <t>Gross Minutes Available per Day (based on 5-day week)</t>
  </si>
  <si>
    <t>s</t>
  </si>
  <si>
    <t>Daily MCR Requirement</t>
  </si>
  <si>
    <t>Daily LCR Requirement</t>
  </si>
  <si>
    <t>Quoted or Contractual parts per day based on MCR</t>
  </si>
  <si>
    <t>RESULT OF MCR CAPACITY</t>
  </si>
  <si>
    <t>RESULT OF EQUIPMENT UTILIZATION</t>
  </si>
  <si>
    <t>t</t>
  </si>
  <si>
    <t>LCR = Lean  Capacity Requirement 
MCR = Maximum Capacity Requirement</t>
  </si>
  <si>
    <t>Quoted Peak Annual Volume</t>
  </si>
  <si>
    <t>PUR-Form 092</t>
  </si>
  <si>
    <t>Issue:  0</t>
  </si>
  <si>
    <t>Date:  2/5/15</t>
  </si>
  <si>
    <t>Page:  1 of 1</t>
  </si>
  <si>
    <t>Authorization:  Kelly True</t>
  </si>
  <si>
    <t>Operation Available Capacity</t>
  </si>
  <si>
    <t>** shaded areas are pre-calculated **</t>
  </si>
  <si>
    <t>Time allocated for other Hitachi Astemo part numbers (minutes per day)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</si>
</sst>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6" formatCode="&quot;$&quot;#,##0_);[Red]\(&quot;$&quot;#,##0\)"/>
    <numFmt numFmtId="8" formatCode="&quot;$&quot;#,##0.00_);[Red]\(&quot;$&quot;#,##0.00\)"/>
    <numFmt numFmtId="43" formatCode="_(* #,##0.00_);_(* \(#,##0.00\);_(* &quot;-&quot;??_);_(@_)"/>
    <numFmt numFmtId="164" formatCode="0.0"/>
    <numFmt numFmtId="165" formatCode="0.0%"/>
    <numFmt numFmtId="166" formatCode="#,##0.0000_);\(#,##0.0000\)"/>
  </numFmts>
  <fonts count="19">
    <font>
      <sz val="10"/>
      <name val="Arial"/>
    </font>
    <font>
      <sz val="10"/>
      <name val="Arial"/>
      <family val="2"/>
    </font>
    <font>
      <b/>
      <sz val="1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indexed="81"/>
      <name val="Tahoma"/>
      <family val="2"/>
    </font>
    <font>
      <u/>
      <sz val="11"/>
      <color indexed="12"/>
      <name val="?? ?????"/>
      <family val="3"/>
      <charset val="128"/>
    </font>
    <font>
      <u/>
      <sz val="11"/>
      <color indexed="36"/>
      <name val="?? ?????"/>
      <family val="3"/>
      <charset val="128"/>
    </font>
    <font>
      <sz val="11"/>
      <name val="?? ?????"/>
      <family val="3"/>
      <charset val="128"/>
    </font>
    <font>
      <sz val="11"/>
      <name val="‚l‚r ‚oƒSƒVƒbƒN"/>
      <charset val="128"/>
    </font>
    <font>
      <sz val="8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Helv"/>
      <family val="2"/>
    </font>
    <font>
      <sz val="12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b/>
      <i/>
      <sz val="8"/>
      <color theme="0" tint="-0.34998626667073579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>
      <alignment vertical="center"/>
    </xf>
    <xf numFmtId="0" fontId="9" fillId="0" borderId="0">
      <alignment vertical="center"/>
    </xf>
    <xf numFmtId="43" fontId="17" fillId="0" borderId="0" applyFont="0" applyFill="0" applyBorder="0" applyAlignment="0" applyProtection="0"/>
    <xf numFmtId="38" fontId="10" fillId="2" borderId="0" applyNumberFormat="0" applyBorder="0" applyAlignment="0" applyProtection="0"/>
    <xf numFmtId="10" fontId="10" fillId="3" borderId="1" applyNumberFormat="0" applyBorder="0" applyAlignment="0" applyProtection="0"/>
    <xf numFmtId="38" fontId="11" fillId="0" borderId="0" applyFont="0" applyFill="0" applyBorder="0" applyAlignment="0" applyProtection="0"/>
    <xf numFmtId="40" fontId="11" fillId="0" borderId="0" applyFont="0" applyFill="0" applyBorder="0" applyAlignment="0" applyProtection="0"/>
    <xf numFmtId="6" fontId="11" fillId="0" borderId="0" applyFont="0" applyFill="0" applyBorder="0" applyAlignment="0" applyProtection="0"/>
    <xf numFmtId="8" fontId="11" fillId="0" borderId="0" applyFont="0" applyFill="0" applyBorder="0" applyAlignment="0" applyProtection="0"/>
    <xf numFmtId="166" fontId="12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7" fillId="0" borderId="0"/>
    <xf numFmtId="0" fontId="12" fillId="0" borderId="0"/>
    <xf numFmtId="0" fontId="12" fillId="0" borderId="0"/>
    <xf numFmtId="0" fontId="13" fillId="0" borderId="0"/>
    <xf numFmtId="9" fontId="1" fillId="0" borderId="0" applyFont="0" applyFill="0" applyBorder="0" applyAlignment="0" applyProtection="0"/>
    <xf numFmtId="10" fontId="12" fillId="0" borderId="0" applyFont="0" applyFill="0" applyBorder="0" applyAlignment="0" applyProtection="0"/>
  </cellStyleXfs>
  <cellXfs count="71">
    <xf numFmtId="0" fontId="0" fillId="0" borderId="0" xfId="0"/>
    <xf numFmtId="0" fontId="14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4" fillId="0" borderId="0" xfId="0" applyFont="1" applyBorder="1" applyProtection="1">
      <protection locked="0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center"/>
      <protection locked="0"/>
    </xf>
    <xf numFmtId="0" fontId="14" fillId="0" borderId="0" xfId="0" applyFont="1" applyFill="1" applyBorder="1" applyProtection="1">
      <protection locked="0"/>
    </xf>
    <xf numFmtId="0" fontId="15" fillId="0" borderId="2" xfId="0" applyFont="1" applyFill="1" applyBorder="1" applyAlignment="1" applyProtection="1">
      <alignment horizontal="center" vertical="center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6" xfId="0" applyFont="1" applyFill="1" applyBorder="1" applyAlignment="1" applyProtection="1">
      <alignment horizontal="center" vertical="center"/>
      <protection locked="0"/>
    </xf>
    <xf numFmtId="165" fontId="14" fillId="0" borderId="1" xfId="0" applyNumberFormat="1" applyFont="1" applyFill="1" applyBorder="1" applyAlignment="1" applyProtection="1">
      <alignment horizontal="center" vertical="center"/>
      <protection locked="0"/>
    </xf>
    <xf numFmtId="2" fontId="15" fillId="4" borderId="1" xfId="0" applyNumberFormat="1" applyFont="1" applyFill="1" applyBorder="1" applyAlignment="1" applyProtection="1">
      <alignment horizontal="center" vertical="center"/>
    </xf>
    <xf numFmtId="2" fontId="15" fillId="4" borderId="6" xfId="0" applyNumberFormat="1" applyFont="1" applyFill="1" applyBorder="1" applyAlignment="1" applyProtection="1">
      <alignment horizontal="center" vertical="center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165" fontId="14" fillId="0" borderId="6" xfId="0" applyNumberFormat="1" applyFont="1" applyFill="1" applyBorder="1" applyAlignment="1" applyProtection="1">
      <alignment horizontal="center" vertical="center"/>
      <protection locked="0"/>
    </xf>
    <xf numFmtId="2" fontId="15" fillId="4" borderId="8" xfId="0" applyNumberFormat="1" applyFont="1" applyFill="1" applyBorder="1" applyAlignment="1" applyProtection="1">
      <alignment horizontal="center" vertical="center"/>
    </xf>
    <xf numFmtId="2" fontId="15" fillId="4" borderId="9" xfId="0" applyNumberFormat="1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vertical="center"/>
      <protection locked="0"/>
    </xf>
    <xf numFmtId="0" fontId="14" fillId="4" borderId="0" xfId="0" applyFont="1" applyFill="1" applyBorder="1" applyAlignment="1" applyProtection="1">
      <alignment horizontal="center" vertical="center"/>
    </xf>
    <xf numFmtId="37" fontId="14" fillId="4" borderId="0" xfId="5" applyNumberFormat="1" applyFont="1" applyFill="1" applyBorder="1" applyAlignment="1" applyProtection="1">
      <alignment horizontal="center" vertical="center"/>
    </xf>
    <xf numFmtId="37" fontId="15" fillId="4" borderId="1" xfId="0" applyNumberFormat="1" applyFont="1" applyFill="1" applyBorder="1" applyAlignment="1" applyProtection="1">
      <alignment horizontal="center" vertical="center"/>
    </xf>
    <xf numFmtId="37" fontId="15" fillId="4" borderId="6" xfId="0" applyNumberFormat="1" applyFont="1" applyFill="1" applyBorder="1" applyAlignment="1" applyProtection="1">
      <alignment horizontal="center" vertical="center"/>
    </xf>
    <xf numFmtId="0" fontId="15" fillId="4" borderId="8" xfId="0" applyFont="1" applyFill="1" applyBorder="1" applyAlignment="1" applyProtection="1">
      <alignment horizontal="center" vertical="center"/>
    </xf>
    <xf numFmtId="164" fontId="15" fillId="4" borderId="1" xfId="0" applyNumberFormat="1" applyFont="1" applyFill="1" applyBorder="1" applyAlignment="1" applyProtection="1">
      <alignment horizontal="center" vertical="center"/>
    </xf>
    <xf numFmtId="164" fontId="15" fillId="4" borderId="6" xfId="0" applyNumberFormat="1" applyFont="1" applyFill="1" applyBorder="1" applyAlignment="1" applyProtection="1">
      <alignment horizontal="center" vertical="center"/>
    </xf>
    <xf numFmtId="165" fontId="15" fillId="4" borderId="1" xfId="21" applyNumberFormat="1" applyFont="1" applyFill="1" applyBorder="1" applyAlignment="1" applyProtection="1">
      <alignment horizontal="center" vertical="center"/>
    </xf>
    <xf numFmtId="165" fontId="15" fillId="4" borderId="6" xfId="21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Fill="1" applyProtection="1">
      <protection locked="0"/>
    </xf>
    <xf numFmtId="0" fontId="14" fillId="0" borderId="0" xfId="0" applyFont="1" applyFill="1" applyProtection="1"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Protection="1">
      <protection locked="0"/>
    </xf>
    <xf numFmtId="0" fontId="14" fillId="0" borderId="0" xfId="0" applyFont="1" applyFill="1" applyBorder="1" applyAlignment="1" applyProtection="1">
      <alignment horizontal="right" vertical="center"/>
      <protection locked="0"/>
    </xf>
    <xf numFmtId="0" fontId="14" fillId="0" borderId="10" xfId="0" applyFont="1" applyBorder="1" applyAlignment="1" applyProtection="1">
      <alignment horizontal="center" vertical="center"/>
      <protection locked="0"/>
    </xf>
    <xf numFmtId="0" fontId="14" fillId="0" borderId="0" xfId="15" applyFont="1" applyBorder="1" applyAlignment="1" applyProtection="1">
      <alignment horizontal="center" vertical="center" wrapText="1"/>
      <protection locked="0"/>
    </xf>
    <xf numFmtId="0" fontId="14" fillId="4" borderId="0" xfId="0" applyFont="1" applyFill="1" applyBorder="1" applyProtection="1">
      <protection locked="0"/>
    </xf>
    <xf numFmtId="0" fontId="14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4" fillId="0" borderId="0" xfId="0" applyFont="1" applyFill="1" applyAlignment="1" applyProtection="1">
      <alignment vertical="center"/>
      <protection locked="0"/>
    </xf>
    <xf numFmtId="0" fontId="14" fillId="0" borderId="0" xfId="0" applyFont="1" applyAlignment="1" applyProtection="1">
      <alignment vertical="center"/>
      <protection locked="0"/>
    </xf>
    <xf numFmtId="0" fontId="15" fillId="0" borderId="11" xfId="0" applyFont="1" applyFill="1" applyBorder="1" applyAlignment="1" applyProtection="1">
      <alignment horizontal="center"/>
      <protection locked="0"/>
    </xf>
    <xf numFmtId="0" fontId="14" fillId="0" borderId="12" xfId="0" applyFont="1" applyFill="1" applyBorder="1" applyAlignment="1" applyProtection="1">
      <alignment vertical="center" textRotation="90" wrapText="1"/>
      <protection locked="0"/>
    </xf>
    <xf numFmtId="0" fontId="14" fillId="0" borderId="12" xfId="0" applyFont="1" applyFill="1" applyBorder="1" applyAlignment="1" applyProtection="1">
      <alignment vertical="center" wrapText="1"/>
      <protection locked="0"/>
    </xf>
    <xf numFmtId="0" fontId="14" fillId="0" borderId="13" xfId="0" applyFont="1" applyFill="1" applyBorder="1" applyAlignment="1" applyProtection="1">
      <alignment vertical="center" wrapText="1"/>
      <protection locked="0"/>
    </xf>
    <xf numFmtId="0" fontId="14" fillId="0" borderId="0" xfId="15" applyFont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vertical="center" wrapText="1"/>
      <protection locked="0"/>
    </xf>
    <xf numFmtId="0" fontId="14" fillId="0" borderId="15" xfId="0" applyFont="1" applyFill="1" applyBorder="1" applyAlignment="1" applyProtection="1">
      <alignment vertical="center" wrapText="1"/>
      <protection locked="0"/>
    </xf>
    <xf numFmtId="0" fontId="18" fillId="0" borderId="0" xfId="0" applyFont="1" applyFill="1" applyAlignment="1" applyProtection="1">
      <alignment horizontal="right"/>
      <protection locked="0"/>
    </xf>
    <xf numFmtId="0" fontId="18" fillId="0" borderId="0" xfId="0" applyFont="1" applyFill="1" applyProtection="1">
      <protection locked="0"/>
    </xf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4" fillId="0" borderId="10" xfId="0" applyFont="1" applyBorder="1" applyAlignment="1" applyProtection="1">
      <alignment horizontal="center"/>
      <protection locked="0"/>
    </xf>
    <xf numFmtId="0" fontId="14" fillId="0" borderId="0" xfId="0" applyFont="1" applyBorder="1" applyAlignment="1" applyProtection="1">
      <alignment horizontal="center" vertical="center"/>
      <protection locked="0"/>
    </xf>
    <xf numFmtId="0" fontId="15" fillId="0" borderId="22" xfId="0" applyFont="1" applyFill="1" applyBorder="1" applyAlignment="1" applyProtection="1">
      <alignment horizontal="right" vertical="center"/>
      <protection locked="0"/>
    </xf>
    <xf numFmtId="0" fontId="15" fillId="0" borderId="23" xfId="0" applyFont="1" applyFill="1" applyBorder="1" applyAlignment="1" applyProtection="1">
      <alignment horizontal="right" vertical="center"/>
      <protection locked="0"/>
    </xf>
    <xf numFmtId="0" fontId="15" fillId="0" borderId="16" xfId="0" applyFont="1" applyFill="1" applyBorder="1" applyAlignment="1" applyProtection="1">
      <alignment horizontal="center" vertical="center" wrapText="1"/>
      <protection locked="0"/>
    </xf>
    <xf numFmtId="0" fontId="15" fillId="0" borderId="17" xfId="0" applyFont="1" applyFill="1" applyBorder="1" applyAlignment="1" applyProtection="1">
      <alignment horizontal="center" vertical="center" wrapText="1"/>
      <protection locked="0"/>
    </xf>
    <xf numFmtId="0" fontId="15" fillId="0" borderId="18" xfId="0" applyFont="1" applyFill="1" applyBorder="1" applyAlignment="1" applyProtection="1">
      <alignment horizontal="center" vertical="center" wrapText="1"/>
      <protection locked="0"/>
    </xf>
    <xf numFmtId="0" fontId="15" fillId="0" borderId="19" xfId="0" applyFont="1" applyFill="1" applyBorder="1" applyAlignment="1" applyProtection="1">
      <alignment horizontal="center" vertical="center" wrapText="1"/>
      <protection locked="0"/>
    </xf>
    <xf numFmtId="0" fontId="15" fillId="0" borderId="20" xfId="0" applyFont="1" applyFill="1" applyBorder="1" applyAlignment="1" applyProtection="1">
      <alignment horizontal="center" vertical="center" wrapText="1"/>
      <protection locked="0"/>
    </xf>
    <xf numFmtId="0" fontId="15" fillId="0" borderId="2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Border="1" applyAlignment="1" applyProtection="1">
      <alignment horizontal="left" vertical="center" wrapText="1"/>
      <protection locked="0"/>
    </xf>
    <xf numFmtId="0" fontId="14" fillId="0" borderId="0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37" fontId="14" fillId="0" borderId="0" xfId="5" applyNumberFormat="1" applyFont="1" applyFill="1" applyBorder="1" applyAlignment="1" applyProtection="1">
      <alignment horizontal="center" vertical="center"/>
      <protection locked="0"/>
    </xf>
  </cellXfs>
  <cellStyles count="23">
    <cellStyle name="???????" xfId="1"/>
    <cellStyle name="????????????" xfId="2"/>
    <cellStyle name="??_300N(?????????)" xfId="3"/>
    <cellStyle name="•W€_300N(¶ŠÇ•””z•ªÍÞ°½)" xfId="4"/>
    <cellStyle name="Comma" xfId="5" builtinId="3"/>
    <cellStyle name="Grey" xfId="6"/>
    <cellStyle name="Input [yellow]" xfId="7"/>
    <cellStyle name="Milliers [0]_AR1194" xfId="8"/>
    <cellStyle name="Milliers_AR1194" xfId="9"/>
    <cellStyle name="Monétaire [0]_AR1194" xfId="10"/>
    <cellStyle name="Monétaire_AR1194" xfId="11"/>
    <cellStyle name="Normal" xfId="0" builtinId="0"/>
    <cellStyle name="Normal - Style1" xfId="12"/>
    <cellStyle name="Normal 2" xfId="13"/>
    <cellStyle name="Normal 2 2" xfId="14"/>
    <cellStyle name="Normal 3" xfId="15"/>
    <cellStyle name="Normal 3 2" xfId="16"/>
    <cellStyle name="Normal 4" xfId="17"/>
    <cellStyle name="Normal 5" xfId="18"/>
    <cellStyle name="Normal 6" xfId="19"/>
    <cellStyle name="Percen - Style1" xfId="20"/>
    <cellStyle name="Percent" xfId="21" builtinId="5"/>
    <cellStyle name="Percent [2]" xfId="22"/>
  </cellStyles>
  <dxfs count="2"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portal.toyotasupplier.com/DOCUME~1/kkauffma/LOCALS~1/Temp/notes6030C8/Data/Ford%20Lear/P221%20&amp;%20P225/Parts/F-Series%20Hartlin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portal.toyotasupplier.com/DOCUME~1/kkauffma/LOCALS~1/Temp/notes6030C8/Data/Ford%20Lear/PN96/head%20Impact/Par%20$2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portal.toyotasupplier.com/DOCUME~1/kkauffma/LOCALS~1/Temp/notes6030C8/TEMP/E001289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www.portal.toyotasupplier.com/DOCUME~1/kkauffma/LOCALS~1/Temp/notes6030C8/TEMP/P221%20Door%20Volume%20cut%20any%20way%20you%20want%20i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lexity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N96 HIC PAR ($23)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PUT DATA"/>
    </sheetNames>
    <sheetDataSet>
      <sheetData sheetId="0">
        <row r="7">
          <cell r="A7" t="str">
            <v>1-42000A</v>
          </cell>
          <cell r="B7" t="str">
            <v>19-0103-0052-2</v>
          </cell>
          <cell r="C7" t="str">
            <v>Gear Box</v>
          </cell>
          <cell r="D7" t="str">
            <v>Teves</v>
          </cell>
          <cell r="E7" t="str">
            <v>1997</v>
          </cell>
          <cell r="F7" t="str">
            <v>n/a</v>
          </cell>
          <cell r="G7" t="str">
            <v>n/a</v>
          </cell>
        </row>
        <row r="8">
          <cell r="A8" t="str">
            <v>1-42001A</v>
          </cell>
          <cell r="B8" t="str">
            <v>19-0103-0053-2</v>
          </cell>
          <cell r="C8" t="str">
            <v>Gear Box</v>
          </cell>
          <cell r="D8" t="str">
            <v>Teves</v>
          </cell>
          <cell r="E8" t="str">
            <v>1997</v>
          </cell>
          <cell r="F8" t="str">
            <v>n/a</v>
          </cell>
          <cell r="G8" t="str">
            <v>n/a</v>
          </cell>
        </row>
        <row r="9">
          <cell r="A9" t="str">
            <v>1-42320A</v>
          </cell>
          <cell r="B9" t="str">
            <v>19-7565</v>
          </cell>
          <cell r="C9" t="str">
            <v>Gear Box</v>
          </cell>
          <cell r="D9" t="str">
            <v>Teves</v>
          </cell>
          <cell r="E9" t="str">
            <v>1997</v>
          </cell>
          <cell r="F9" t="str">
            <v>n/a</v>
          </cell>
          <cell r="G9" t="str">
            <v>n/a</v>
          </cell>
        </row>
        <row r="10">
          <cell r="A10" t="str">
            <v>1-42321A</v>
          </cell>
          <cell r="B10" t="str">
            <v>19-7566</v>
          </cell>
          <cell r="C10" t="str">
            <v>Gear Box</v>
          </cell>
          <cell r="D10" t="str">
            <v>Teves</v>
          </cell>
          <cell r="E10" t="str">
            <v>1997</v>
          </cell>
          <cell r="F10" t="str">
            <v>n/a</v>
          </cell>
          <cell r="G10" t="str">
            <v>n/a</v>
          </cell>
        </row>
        <row r="11">
          <cell r="A11" t="str">
            <v>1-70961</v>
          </cell>
          <cell r="B11">
            <v>26815</v>
          </cell>
          <cell r="C11" t="str">
            <v>PSA</v>
          </cell>
          <cell r="D11" t="str">
            <v>F Truck</v>
          </cell>
          <cell r="E11" t="str">
            <v>1997</v>
          </cell>
          <cell r="F11" t="str">
            <v>n/a</v>
          </cell>
          <cell r="G11" t="str">
            <v>n/a</v>
          </cell>
        </row>
        <row r="12">
          <cell r="A12" t="str">
            <v>1-71070</v>
          </cell>
          <cell r="B12" t="str">
            <v>F60X54619A74AB</v>
          </cell>
          <cell r="C12" t="str">
            <v>Power Recl - Pass, NonMem</v>
          </cell>
          <cell r="D12" t="str">
            <v>FN74</v>
          </cell>
          <cell r="E12" t="str">
            <v>1997</v>
          </cell>
          <cell r="F12" t="str">
            <v>n/a</v>
          </cell>
          <cell r="G12" t="str">
            <v>n/a</v>
          </cell>
        </row>
        <row r="13">
          <cell r="A13" t="str">
            <v>1-71071</v>
          </cell>
          <cell r="B13" t="str">
            <v>F60X54619A75AB</v>
          </cell>
          <cell r="C13" t="str">
            <v>Power Recl - Drvr, NonMem</v>
          </cell>
          <cell r="D13" t="str">
            <v>FN74</v>
          </cell>
          <cell r="E13" t="str">
            <v>1997</v>
          </cell>
          <cell r="F13" t="str">
            <v>n/a</v>
          </cell>
          <cell r="G13" t="str">
            <v>n/a</v>
          </cell>
        </row>
        <row r="14">
          <cell r="A14" t="str">
            <v>1-71148</v>
          </cell>
          <cell r="B14" t="str">
            <v>F7LX6362648AD</v>
          </cell>
          <cell r="C14" t="str">
            <v>Power Recl - Pass</v>
          </cell>
          <cell r="D14" t="str">
            <v>FN10</v>
          </cell>
          <cell r="E14" t="str">
            <v>1997</v>
          </cell>
          <cell r="F14" t="str">
            <v>n/a</v>
          </cell>
          <cell r="G14" t="str">
            <v>n/a</v>
          </cell>
        </row>
        <row r="15">
          <cell r="A15" t="str">
            <v>1-71149</v>
          </cell>
          <cell r="B15" t="str">
            <v>F7LX6362649AD</v>
          </cell>
          <cell r="C15" t="str">
            <v>Power Recl - Drvr</v>
          </cell>
          <cell r="D15" t="str">
            <v>FN10</v>
          </cell>
          <cell r="E15" t="str">
            <v>1997</v>
          </cell>
          <cell r="F15" t="str">
            <v>n/a</v>
          </cell>
          <cell r="G15" t="str">
            <v>n/a</v>
          </cell>
        </row>
        <row r="16">
          <cell r="A16" t="str">
            <v>1-71189</v>
          </cell>
          <cell r="B16" t="str">
            <v>F5ZB6361701AA</v>
          </cell>
          <cell r="C16" t="str">
            <v>PSA</v>
          </cell>
          <cell r="D16" t="str">
            <v>SN95</v>
          </cell>
          <cell r="E16" t="str">
            <v>1997</v>
          </cell>
          <cell r="F16" t="str">
            <v>n/a</v>
          </cell>
          <cell r="G16" t="str">
            <v>n/a</v>
          </cell>
        </row>
        <row r="17">
          <cell r="A17" t="str">
            <v>1-71255</v>
          </cell>
          <cell r="B17" t="str">
            <v>300323AF</v>
          </cell>
          <cell r="C17" t="str">
            <v>PSA</v>
          </cell>
          <cell r="D17" t="str">
            <v>WIN88</v>
          </cell>
          <cell r="E17" t="str">
            <v>1997</v>
          </cell>
          <cell r="F17" t="str">
            <v>n/a</v>
          </cell>
          <cell r="G17" t="str">
            <v>n/a</v>
          </cell>
        </row>
        <row r="18">
          <cell r="A18" t="str">
            <v>1-71279</v>
          </cell>
          <cell r="B18" t="str">
            <v>F6AB54619A75AC</v>
          </cell>
          <cell r="C18" t="str">
            <v>Power Recl - Drvr, NonMem</v>
          </cell>
          <cell r="D18" t="str">
            <v>FN114/6</v>
          </cell>
          <cell r="E18" t="str">
            <v>1997</v>
          </cell>
          <cell r="F18" t="str">
            <v>n/a</v>
          </cell>
          <cell r="G18" t="str">
            <v>n/a</v>
          </cell>
        </row>
        <row r="19">
          <cell r="A19" t="str">
            <v>1-71279</v>
          </cell>
          <cell r="B19" t="str">
            <v>300582AC</v>
          </cell>
          <cell r="C19" t="str">
            <v>Power Recl - Drvr, NonMem</v>
          </cell>
          <cell r="D19" t="str">
            <v>EN114</v>
          </cell>
          <cell r="E19" t="str">
            <v>1997</v>
          </cell>
          <cell r="F19" t="str">
            <v>n/a</v>
          </cell>
          <cell r="G19" t="str">
            <v>n/a</v>
          </cell>
        </row>
        <row r="20">
          <cell r="A20" t="str">
            <v>1-71280</v>
          </cell>
          <cell r="B20" t="str">
            <v>F6AB54619A74AC</v>
          </cell>
          <cell r="C20" t="str">
            <v>Power Recl - Pass, NonMem</v>
          </cell>
          <cell r="D20" t="str">
            <v>FN114/6</v>
          </cell>
          <cell r="E20" t="str">
            <v>1997</v>
          </cell>
          <cell r="F20" t="str">
            <v>n/a</v>
          </cell>
          <cell r="G20" t="str">
            <v>n/a</v>
          </cell>
        </row>
        <row r="21">
          <cell r="A21" t="str">
            <v>1-71280</v>
          </cell>
          <cell r="B21" t="str">
            <v>300580AC</v>
          </cell>
          <cell r="C21" t="str">
            <v>Power Recl - Pass, NonMem</v>
          </cell>
          <cell r="D21" t="str">
            <v>EN114</v>
          </cell>
          <cell r="E21" t="str">
            <v>1997</v>
          </cell>
          <cell r="F21" t="str">
            <v>n/a</v>
          </cell>
          <cell r="G21" t="str">
            <v>n/a</v>
          </cell>
        </row>
        <row r="22">
          <cell r="A22" t="str">
            <v>1-71281</v>
          </cell>
          <cell r="B22" t="str">
            <v>F6AB54619A75BC</v>
          </cell>
          <cell r="C22" t="str">
            <v>Power Recl - Drvr, Mem</v>
          </cell>
          <cell r="D22" t="str">
            <v>FN114/6</v>
          </cell>
          <cell r="E22" t="str">
            <v>1997</v>
          </cell>
          <cell r="F22" t="str">
            <v>n/a</v>
          </cell>
          <cell r="G22" t="str">
            <v>n/a</v>
          </cell>
        </row>
        <row r="23">
          <cell r="A23" t="str">
            <v>1-71281</v>
          </cell>
          <cell r="B23" t="str">
            <v>300584BC</v>
          </cell>
          <cell r="C23" t="str">
            <v>Power Recl - Drvr, Mem</v>
          </cell>
          <cell r="D23" t="str">
            <v>EN114</v>
          </cell>
          <cell r="E23" t="str">
            <v>1997</v>
          </cell>
          <cell r="F23" t="str">
            <v>n/a</v>
          </cell>
          <cell r="G23" t="str">
            <v>n/a</v>
          </cell>
        </row>
        <row r="24">
          <cell r="A24" t="str">
            <v>1-71438</v>
          </cell>
          <cell r="B24" t="str">
            <v>97BBF61700DK</v>
          </cell>
          <cell r="C24" t="str">
            <v>PSA - RH</v>
          </cell>
          <cell r="D24" t="str">
            <v>CDW162</v>
          </cell>
          <cell r="E24" t="str">
            <v>1997</v>
          </cell>
          <cell r="F24" t="str">
            <v>n/a</v>
          </cell>
          <cell r="G24" t="str">
            <v>n/a</v>
          </cell>
        </row>
        <row r="25">
          <cell r="A25" t="str">
            <v>1-71439</v>
          </cell>
          <cell r="B25" t="str">
            <v>97BBF61701DK</v>
          </cell>
          <cell r="C25" t="str">
            <v>PSA - LH</v>
          </cell>
          <cell r="D25" t="str">
            <v>CDW162</v>
          </cell>
          <cell r="E25" t="str">
            <v>1997</v>
          </cell>
          <cell r="F25" t="str">
            <v>n/a</v>
          </cell>
          <cell r="G25" t="str">
            <v>n/a</v>
          </cell>
        </row>
        <row r="26">
          <cell r="A26" t="str">
            <v>1-71476</v>
          </cell>
          <cell r="B26" t="str">
            <v>F6OX54619A75AB</v>
          </cell>
          <cell r="C26" t="str">
            <v>Power Recl - Drvr, Mem</v>
          </cell>
          <cell r="D26" t="str">
            <v>FN74</v>
          </cell>
          <cell r="E26" t="str">
            <v>1997</v>
          </cell>
          <cell r="F26" t="str">
            <v>n/a</v>
          </cell>
          <cell r="G26" t="str">
            <v>n/a</v>
          </cell>
        </row>
        <row r="27">
          <cell r="A27" t="str">
            <v>1-71477</v>
          </cell>
          <cell r="B27" t="str">
            <v>F6OX54619A74AB</v>
          </cell>
          <cell r="C27" t="str">
            <v>Power Recl - Pass, NonMem</v>
          </cell>
          <cell r="D27" t="str">
            <v>FN74</v>
          </cell>
          <cell r="E27" t="str">
            <v>1997</v>
          </cell>
          <cell r="F27" t="str">
            <v>n/a</v>
          </cell>
          <cell r="G27" t="str">
            <v>n/a</v>
          </cell>
        </row>
        <row r="28">
          <cell r="A28" t="str">
            <v>1-71513</v>
          </cell>
          <cell r="B28" t="str">
            <v>300433AB</v>
          </cell>
          <cell r="C28" t="str">
            <v>PSA</v>
          </cell>
          <cell r="D28" t="str">
            <v>PN106 Ranger</v>
          </cell>
          <cell r="E28" t="str">
            <v>1997</v>
          </cell>
          <cell r="F28" t="str">
            <v>n/a</v>
          </cell>
          <cell r="G28" t="str">
            <v>n/a</v>
          </cell>
        </row>
        <row r="29">
          <cell r="A29" t="str">
            <v>1-71545</v>
          </cell>
          <cell r="B29" t="str">
            <v>105347B</v>
          </cell>
          <cell r="C29" t="str">
            <v>PSA</v>
          </cell>
          <cell r="D29" t="str">
            <v>CDW27</v>
          </cell>
          <cell r="E29" t="str">
            <v>1997</v>
          </cell>
          <cell r="F29" t="str">
            <v>n/a</v>
          </cell>
          <cell r="G29" t="str">
            <v>n/a</v>
          </cell>
        </row>
        <row r="30">
          <cell r="A30" t="str">
            <v>1-71581</v>
          </cell>
          <cell r="B30" t="str">
            <v>F72B6361701AB</v>
          </cell>
          <cell r="C30" t="str">
            <v>PSA</v>
          </cell>
          <cell r="D30" t="str">
            <v>SN95</v>
          </cell>
          <cell r="E30" t="str">
            <v>1997</v>
          </cell>
          <cell r="F30" t="str">
            <v>n/a</v>
          </cell>
          <cell r="G30" t="str">
            <v>n/a</v>
          </cell>
        </row>
        <row r="31">
          <cell r="A31" t="str">
            <v>1-71589</v>
          </cell>
          <cell r="B31" t="str">
            <v>114827C</v>
          </cell>
          <cell r="C31" t="str">
            <v>PSA</v>
          </cell>
          <cell r="D31" t="str">
            <v>CDW162</v>
          </cell>
          <cell r="E31" t="str">
            <v>1998</v>
          </cell>
          <cell r="F31" t="str">
            <v>n/a</v>
          </cell>
          <cell r="G31" t="str">
            <v>n/a</v>
          </cell>
        </row>
        <row r="32">
          <cell r="A32" t="str">
            <v>1-71594</v>
          </cell>
          <cell r="B32" t="str">
            <v>300396AF</v>
          </cell>
          <cell r="C32" t="str">
            <v>PSA - Pass, Mem</v>
          </cell>
          <cell r="D32" t="str">
            <v>UPN105</v>
          </cell>
          <cell r="E32" t="str">
            <v>1997</v>
          </cell>
          <cell r="F32" t="str">
            <v>n/a</v>
          </cell>
          <cell r="G32" t="str">
            <v>n/a</v>
          </cell>
        </row>
        <row r="33">
          <cell r="A33" t="str">
            <v>1-71595</v>
          </cell>
          <cell r="B33" t="str">
            <v>301839BA</v>
          </cell>
          <cell r="C33" t="str">
            <v>PSA - Drvr, Mem</v>
          </cell>
          <cell r="D33" t="str">
            <v>UPN105</v>
          </cell>
          <cell r="E33" t="str">
            <v>1997</v>
          </cell>
          <cell r="F33" t="str">
            <v>n/a</v>
          </cell>
          <cell r="G33" t="str">
            <v>n/a</v>
          </cell>
        </row>
        <row r="34">
          <cell r="A34" t="str">
            <v>1-71596</v>
          </cell>
          <cell r="B34" t="str">
            <v>305978BA</v>
          </cell>
          <cell r="C34" t="str">
            <v>PSA - Pass, NonMem</v>
          </cell>
          <cell r="D34" t="str">
            <v>UPN105</v>
          </cell>
          <cell r="E34" t="str">
            <v>1997</v>
          </cell>
          <cell r="F34" t="str">
            <v>n/a</v>
          </cell>
          <cell r="G34" t="str">
            <v>n/a</v>
          </cell>
        </row>
        <row r="35">
          <cell r="A35" t="str">
            <v>1-71597</v>
          </cell>
          <cell r="B35" t="str">
            <v>301837AA</v>
          </cell>
          <cell r="C35" t="str">
            <v>PSA - Drvr, NonMem</v>
          </cell>
          <cell r="D35" t="str">
            <v>UPN105</v>
          </cell>
          <cell r="E35" t="str">
            <v>1997</v>
          </cell>
          <cell r="F35" t="str">
            <v>n/a</v>
          </cell>
          <cell r="G35" t="str">
            <v>n/a</v>
          </cell>
        </row>
        <row r="36">
          <cell r="A36" t="str">
            <v>1-71624</v>
          </cell>
          <cell r="B36" t="str">
            <v>812496A2</v>
          </cell>
          <cell r="C36" t="str">
            <v>PSA - Pass, NonMem</v>
          </cell>
          <cell r="D36" t="str">
            <v>WIN126</v>
          </cell>
          <cell r="E36" t="str">
            <v>1998</v>
          </cell>
          <cell r="F36" t="str">
            <v>n/a</v>
          </cell>
          <cell r="G36" t="str">
            <v>n/a</v>
          </cell>
        </row>
        <row r="37">
          <cell r="A37" t="str">
            <v>1-71625</v>
          </cell>
          <cell r="B37" t="str">
            <v>807417A2</v>
          </cell>
          <cell r="C37" t="str">
            <v>PSA - Drvr, NonMem</v>
          </cell>
          <cell r="D37" t="str">
            <v>WIN126</v>
          </cell>
          <cell r="E37" t="str">
            <v>1998</v>
          </cell>
          <cell r="F37" t="str">
            <v>n/a</v>
          </cell>
          <cell r="G37" t="str">
            <v>n/a</v>
          </cell>
        </row>
        <row r="38">
          <cell r="A38" t="str">
            <v>1-80148A</v>
          </cell>
          <cell r="B38" t="str">
            <v>19-0103-0050-2</v>
          </cell>
          <cell r="C38" t="str">
            <v>Gear Box</v>
          </cell>
          <cell r="D38" t="str">
            <v>Teves</v>
          </cell>
          <cell r="E38" t="str">
            <v>1997</v>
          </cell>
          <cell r="F38" t="str">
            <v>n/a</v>
          </cell>
          <cell r="G38" t="str">
            <v>n/a</v>
          </cell>
        </row>
        <row r="39">
          <cell r="A39" t="str">
            <v>1-80149A</v>
          </cell>
          <cell r="B39" t="str">
            <v>19-0103-0051-2</v>
          </cell>
          <cell r="C39" t="str">
            <v>Gear Box</v>
          </cell>
          <cell r="D39" t="str">
            <v>Teves</v>
          </cell>
          <cell r="E39" t="str">
            <v>1997</v>
          </cell>
          <cell r="F39" t="str">
            <v>n/a</v>
          </cell>
          <cell r="G39" t="str">
            <v>n/a</v>
          </cell>
        </row>
        <row r="40">
          <cell r="A40" t="str">
            <v>1-80314A</v>
          </cell>
          <cell r="B40" t="str">
            <v>19-0103-0127-2</v>
          </cell>
          <cell r="C40" t="str">
            <v>Gear Box</v>
          </cell>
          <cell r="D40" t="str">
            <v>Teves</v>
          </cell>
          <cell r="E40" t="str">
            <v>1997</v>
          </cell>
          <cell r="F40" t="str">
            <v>n/a</v>
          </cell>
          <cell r="G40" t="str">
            <v>n/a</v>
          </cell>
        </row>
        <row r="41">
          <cell r="A41" t="str">
            <v>1-80315A</v>
          </cell>
          <cell r="B41" t="str">
            <v>19-0103-0128-2</v>
          </cell>
          <cell r="C41" t="str">
            <v>Gear Box</v>
          </cell>
          <cell r="D41" t="str">
            <v>Teves</v>
          </cell>
          <cell r="E41" t="str">
            <v>1997</v>
          </cell>
          <cell r="F41" t="str">
            <v>n/a</v>
          </cell>
          <cell r="G41" t="str">
            <v>n/a</v>
          </cell>
        </row>
        <row r="42">
          <cell r="A42" t="str">
            <v>1-81058</v>
          </cell>
          <cell r="B42" t="str">
            <v>19-8913</v>
          </cell>
          <cell r="C42" t="str">
            <v>Gear Box</v>
          </cell>
          <cell r="D42" t="str">
            <v>Teves</v>
          </cell>
          <cell r="E42" t="str">
            <v>1997</v>
          </cell>
          <cell r="F42" t="str">
            <v>n/a</v>
          </cell>
          <cell r="G42" t="str">
            <v>n/a</v>
          </cell>
        </row>
        <row r="43">
          <cell r="A43" t="str">
            <v>1-81059</v>
          </cell>
          <cell r="B43" t="str">
            <v>19-8914</v>
          </cell>
          <cell r="C43" t="str">
            <v>Gear Box</v>
          </cell>
          <cell r="D43" t="str">
            <v>Teves</v>
          </cell>
          <cell r="E43" t="str">
            <v>1997</v>
          </cell>
          <cell r="F43" t="str">
            <v>n/a</v>
          </cell>
          <cell r="G43" t="str">
            <v>n/a</v>
          </cell>
        </row>
        <row r="44">
          <cell r="A44" t="str">
            <v>1-81155</v>
          </cell>
          <cell r="B44" t="str">
            <v>19-11341</v>
          </cell>
          <cell r="C44" t="str">
            <v>Gear Box</v>
          </cell>
          <cell r="D44" t="str">
            <v>Teves</v>
          </cell>
          <cell r="E44" t="str">
            <v>1997</v>
          </cell>
          <cell r="F44" t="str">
            <v>n/a</v>
          </cell>
          <cell r="G44" t="str">
            <v>n/a</v>
          </cell>
        </row>
        <row r="45">
          <cell r="A45" t="str">
            <v>1-81156</v>
          </cell>
          <cell r="B45" t="str">
            <v>19-11342</v>
          </cell>
          <cell r="C45" t="str">
            <v>Gear Box</v>
          </cell>
          <cell r="D45" t="str">
            <v>Teves</v>
          </cell>
          <cell r="E45" t="str">
            <v>1997</v>
          </cell>
          <cell r="F45" t="str">
            <v>n/a</v>
          </cell>
          <cell r="G45" t="str">
            <v>n/a</v>
          </cell>
        </row>
        <row r="46">
          <cell r="A46" t="str">
            <v>1-81429</v>
          </cell>
          <cell r="B46" t="str">
            <v>19-11395</v>
          </cell>
          <cell r="C46" t="str">
            <v>Gear Box</v>
          </cell>
          <cell r="D46" t="str">
            <v>Teves</v>
          </cell>
          <cell r="E46" t="str">
            <v>1997</v>
          </cell>
          <cell r="F46" t="str">
            <v>n/a</v>
          </cell>
          <cell r="G46" t="str">
            <v>n/a</v>
          </cell>
        </row>
        <row r="47">
          <cell r="A47" t="str">
            <v>1-81429</v>
          </cell>
          <cell r="B47" t="str">
            <v>19-0110-0058-2</v>
          </cell>
          <cell r="C47" t="str">
            <v>Gear Box</v>
          </cell>
          <cell r="D47" t="str">
            <v>Teves</v>
          </cell>
          <cell r="E47" t="str">
            <v>1997</v>
          </cell>
          <cell r="F47" t="str">
            <v>n/a</v>
          </cell>
          <cell r="G47" t="str">
            <v>n/a</v>
          </cell>
        </row>
        <row r="48">
          <cell r="A48" t="str">
            <v>1-81430</v>
          </cell>
          <cell r="B48" t="str">
            <v>19-11396</v>
          </cell>
          <cell r="C48" t="str">
            <v>Gear Box</v>
          </cell>
          <cell r="D48" t="str">
            <v>Teves</v>
          </cell>
          <cell r="E48" t="str">
            <v>1997</v>
          </cell>
          <cell r="F48" t="str">
            <v>n/a</v>
          </cell>
          <cell r="G48" t="str">
            <v>n/a</v>
          </cell>
        </row>
        <row r="49">
          <cell r="A49" t="str">
            <v>1-81430</v>
          </cell>
          <cell r="B49" t="str">
            <v>19-0110-0057-2</v>
          </cell>
          <cell r="C49" t="str">
            <v>Gear Box</v>
          </cell>
          <cell r="D49" t="str">
            <v>Teves</v>
          </cell>
          <cell r="E49" t="str">
            <v>1997</v>
          </cell>
          <cell r="F49" t="str">
            <v>n/a</v>
          </cell>
          <cell r="G49" t="str">
            <v>n/a</v>
          </cell>
        </row>
        <row r="50">
          <cell r="A50" t="str">
            <v>1-81486</v>
          </cell>
          <cell r="B50" t="str">
            <v>55314568</v>
          </cell>
          <cell r="C50" t="str">
            <v>Lock Bar - Pass</v>
          </cell>
          <cell r="D50" t="str">
            <v>T300</v>
          </cell>
          <cell r="E50" t="str">
            <v>1997</v>
          </cell>
          <cell r="F50" t="str">
            <v>n/a</v>
          </cell>
          <cell r="G50" t="str">
            <v>n/a</v>
          </cell>
        </row>
        <row r="51">
          <cell r="A51" t="str">
            <v>1-81487</v>
          </cell>
          <cell r="B51" t="str">
            <v>55314569</v>
          </cell>
          <cell r="C51" t="str">
            <v>Lock Bar - Drvr</v>
          </cell>
          <cell r="D51" t="str">
            <v>T300</v>
          </cell>
          <cell r="E51" t="str">
            <v>1997</v>
          </cell>
          <cell r="F51" t="str">
            <v>n/a</v>
          </cell>
          <cell r="G51" t="str">
            <v>n/a</v>
          </cell>
        </row>
        <row r="52">
          <cell r="A52" t="str">
            <v>1-81695</v>
          </cell>
          <cell r="B52" t="str">
            <v>B8CB57501AA</v>
          </cell>
          <cell r="C52" t="str">
            <v>PSA</v>
          </cell>
          <cell r="D52" t="str">
            <v>B Van</v>
          </cell>
          <cell r="E52" t="str">
            <v>1997</v>
          </cell>
          <cell r="F52" t="str">
            <v>n/a</v>
          </cell>
          <cell r="G52" t="str">
            <v>n/a</v>
          </cell>
        </row>
        <row r="53">
          <cell r="A53" t="str">
            <v>1-81794</v>
          </cell>
          <cell r="B53" t="str">
            <v>A5002374</v>
          </cell>
          <cell r="C53" t="str">
            <v>PSA - Pass, NonMem</v>
          </cell>
          <cell r="D53" t="str">
            <v>ZJ</v>
          </cell>
          <cell r="E53" t="str">
            <v>1997</v>
          </cell>
          <cell r="F53" t="str">
            <v>n/a</v>
          </cell>
          <cell r="G53" t="str">
            <v>n/a</v>
          </cell>
        </row>
        <row r="54">
          <cell r="A54" t="str">
            <v>1-81795</v>
          </cell>
          <cell r="B54" t="str">
            <v>A5002375</v>
          </cell>
          <cell r="C54" t="str">
            <v>PSA - Drvr, NonMem</v>
          </cell>
          <cell r="D54" t="str">
            <v>ZJ</v>
          </cell>
          <cell r="E54" t="str">
            <v>1997</v>
          </cell>
          <cell r="F54" t="str">
            <v>n/a</v>
          </cell>
          <cell r="G54" t="str">
            <v>n/a</v>
          </cell>
        </row>
        <row r="55">
          <cell r="A55" t="str">
            <v>1-81798</v>
          </cell>
          <cell r="B55" t="str">
            <v>A5002006</v>
          </cell>
          <cell r="C55" t="str">
            <v>PSA - Pass, Mem</v>
          </cell>
          <cell r="D55" t="str">
            <v>ZJ</v>
          </cell>
          <cell r="E55" t="str">
            <v>1997</v>
          </cell>
          <cell r="F55" t="str">
            <v>n/a</v>
          </cell>
          <cell r="G55" t="str">
            <v>n/a</v>
          </cell>
        </row>
        <row r="56">
          <cell r="A56" t="str">
            <v>1-81799</v>
          </cell>
          <cell r="B56" t="str">
            <v>A5002007</v>
          </cell>
          <cell r="C56" t="str">
            <v>PSA - Drvr, Mem</v>
          </cell>
          <cell r="D56" t="str">
            <v>ZJ</v>
          </cell>
          <cell r="E56" t="str">
            <v>1997</v>
          </cell>
          <cell r="F56" t="str">
            <v>n/a</v>
          </cell>
          <cell r="G56" t="str">
            <v>n/a</v>
          </cell>
        </row>
        <row r="57">
          <cell r="A57" t="str">
            <v>1-81827</v>
          </cell>
          <cell r="B57" t="str">
            <v>37003</v>
          </cell>
          <cell r="C57" t="str">
            <v>PSA</v>
          </cell>
          <cell r="D57" t="str">
            <v>T300</v>
          </cell>
          <cell r="E57" t="str">
            <v>1997</v>
          </cell>
          <cell r="F57" t="str">
            <v>n/a</v>
          </cell>
          <cell r="G57" t="str">
            <v>n/a</v>
          </cell>
        </row>
        <row r="58">
          <cell r="A58" t="str">
            <v>1-81829</v>
          </cell>
          <cell r="B58" t="str">
            <v>37010</v>
          </cell>
          <cell r="C58" t="str">
            <v>PSA</v>
          </cell>
          <cell r="D58" t="str">
            <v>T300 CC</v>
          </cell>
          <cell r="E58" t="str">
            <v>1997</v>
          </cell>
          <cell r="F58" t="str">
            <v>n/a</v>
          </cell>
          <cell r="G58" t="str">
            <v>n/a</v>
          </cell>
        </row>
        <row r="59">
          <cell r="A59" t="str">
            <v>1-81917</v>
          </cell>
          <cell r="B59" t="str">
            <v>817515</v>
          </cell>
          <cell r="C59" t="str">
            <v>Lockbar</v>
          </cell>
          <cell r="D59" t="str">
            <v>N Body</v>
          </cell>
          <cell r="E59" t="str">
            <v>1997</v>
          </cell>
          <cell r="F59" t="str">
            <v>n/a</v>
          </cell>
          <cell r="G59" t="str">
            <v>n/a</v>
          </cell>
        </row>
        <row r="60">
          <cell r="A60" t="str">
            <v>1-81918</v>
          </cell>
          <cell r="B60" t="str">
            <v>818516</v>
          </cell>
          <cell r="C60" t="str">
            <v>Lockbar</v>
          </cell>
          <cell r="D60" t="str">
            <v>N Body</v>
          </cell>
          <cell r="E60" t="str">
            <v>1997</v>
          </cell>
          <cell r="F60" t="str">
            <v>n/a</v>
          </cell>
          <cell r="G60" t="str">
            <v>n/a</v>
          </cell>
        </row>
        <row r="61">
          <cell r="A61" t="str">
            <v>1-81983</v>
          </cell>
          <cell r="B61">
            <v>4874291</v>
          </cell>
          <cell r="C61" t="str">
            <v>PSA - Drvr, Mem</v>
          </cell>
          <cell r="D61" t="str">
            <v>JA</v>
          </cell>
          <cell r="E61" t="str">
            <v>1997</v>
          </cell>
          <cell r="F61" t="str">
            <v>n/a</v>
          </cell>
          <cell r="G61" t="str">
            <v>n/a</v>
          </cell>
        </row>
        <row r="62">
          <cell r="A62" t="str">
            <v>1-81984</v>
          </cell>
          <cell r="B62">
            <v>4874292</v>
          </cell>
          <cell r="C62" t="str">
            <v>PSA - Pass, NonMem</v>
          </cell>
          <cell r="D62" t="str">
            <v>LH</v>
          </cell>
          <cell r="E62" t="str">
            <v>1997</v>
          </cell>
          <cell r="F62" t="str">
            <v>n/a</v>
          </cell>
          <cell r="G62" t="str">
            <v>n/a</v>
          </cell>
        </row>
        <row r="63">
          <cell r="A63" t="str">
            <v>1-81985</v>
          </cell>
          <cell r="B63">
            <v>4874293</v>
          </cell>
          <cell r="C63" t="str">
            <v>PSA - Drvr, NonMem</v>
          </cell>
          <cell r="D63" t="str">
            <v>LH</v>
          </cell>
          <cell r="E63" t="str">
            <v>1997</v>
          </cell>
          <cell r="F63" t="str">
            <v>n/a</v>
          </cell>
          <cell r="G63" t="str">
            <v>n/a</v>
          </cell>
        </row>
        <row r="64">
          <cell r="A64" t="str">
            <v>1-82112</v>
          </cell>
          <cell r="B64">
            <v>500100</v>
          </cell>
          <cell r="C64" t="str">
            <v>PSA - Pass</v>
          </cell>
          <cell r="D64" t="str">
            <v>XJ - Bux</v>
          </cell>
          <cell r="E64" t="str">
            <v>1997</v>
          </cell>
          <cell r="F64" t="str">
            <v>n/a</v>
          </cell>
          <cell r="G64" t="str">
            <v>n/a</v>
          </cell>
        </row>
        <row r="65">
          <cell r="A65" t="str">
            <v>1-82113</v>
          </cell>
          <cell r="B65">
            <v>500101</v>
          </cell>
          <cell r="C65" t="str">
            <v>PSA - Drvr</v>
          </cell>
          <cell r="D65" t="str">
            <v>XJ - Bux</v>
          </cell>
          <cell r="E65" t="str">
            <v>1997</v>
          </cell>
          <cell r="F65" t="str">
            <v>n/a</v>
          </cell>
          <cell r="G65" t="str">
            <v>n/a</v>
          </cell>
        </row>
        <row r="66">
          <cell r="A66" t="str">
            <v>1-82116</v>
          </cell>
          <cell r="B66" t="str">
            <v>4798102</v>
          </cell>
          <cell r="C66" t="str">
            <v>PSA - Pass, NonMem</v>
          </cell>
          <cell r="D66" t="str">
            <v>LH</v>
          </cell>
          <cell r="E66" t="str">
            <v>1998</v>
          </cell>
          <cell r="F66" t="str">
            <v>n/a</v>
          </cell>
          <cell r="G66" t="str">
            <v>n/a</v>
          </cell>
        </row>
        <row r="67">
          <cell r="A67" t="str">
            <v>1-82117</v>
          </cell>
          <cell r="B67" t="str">
            <v>4798103</v>
          </cell>
          <cell r="C67" t="str">
            <v>PSA - Drvr, NonMem</v>
          </cell>
          <cell r="D67" t="str">
            <v>LH</v>
          </cell>
          <cell r="E67" t="str">
            <v>1998</v>
          </cell>
          <cell r="F67" t="str">
            <v>n/a</v>
          </cell>
          <cell r="G67" t="str">
            <v>n/a</v>
          </cell>
        </row>
        <row r="68">
          <cell r="A68" t="str">
            <v>1-82119</v>
          </cell>
          <cell r="B68" t="str">
            <v>4798105</v>
          </cell>
          <cell r="C68" t="str">
            <v>PSA - Drvr, Mem</v>
          </cell>
          <cell r="D68" t="str">
            <v>LH</v>
          </cell>
          <cell r="E68" t="str">
            <v>1998</v>
          </cell>
          <cell r="F68" t="str">
            <v>n/a</v>
          </cell>
          <cell r="G68" t="str">
            <v>n/a</v>
          </cell>
        </row>
        <row r="69">
          <cell r="A69" t="str">
            <v>1-82242</v>
          </cell>
          <cell r="B69">
            <v>501808</v>
          </cell>
          <cell r="C69" t="str">
            <v>PSA - Pass, NonMem</v>
          </cell>
          <cell r="D69" t="str">
            <v>WJ</v>
          </cell>
          <cell r="E69" t="str">
            <v>1999</v>
          </cell>
          <cell r="F69" t="str">
            <v>n/a</v>
          </cell>
          <cell r="G69" t="str">
            <v>n/a</v>
          </cell>
        </row>
        <row r="70">
          <cell r="A70" t="str">
            <v>1-82243</v>
          </cell>
          <cell r="B70">
            <v>501809</v>
          </cell>
          <cell r="C70" t="str">
            <v>PSA - Drvr, NonMem</v>
          </cell>
          <cell r="D70" t="str">
            <v>WJ</v>
          </cell>
          <cell r="E70" t="str">
            <v>1999</v>
          </cell>
          <cell r="F70" t="str">
            <v>n/a</v>
          </cell>
          <cell r="G70" t="str">
            <v>n/a</v>
          </cell>
        </row>
        <row r="71">
          <cell r="A71" t="str">
            <v>1-82244</v>
          </cell>
          <cell r="B71">
            <v>501810</v>
          </cell>
          <cell r="C71" t="str">
            <v>PSA - Pass, Mem</v>
          </cell>
          <cell r="D71" t="str">
            <v>WJ</v>
          </cell>
          <cell r="E71" t="str">
            <v>1999</v>
          </cell>
          <cell r="F71" t="str">
            <v>n/a</v>
          </cell>
          <cell r="G71" t="str">
            <v>n/a</v>
          </cell>
        </row>
        <row r="72">
          <cell r="A72" t="str">
            <v>1-82245</v>
          </cell>
          <cell r="B72">
            <v>501811</v>
          </cell>
          <cell r="C72" t="str">
            <v>PSA - Drvr, Mem</v>
          </cell>
          <cell r="D72" t="str">
            <v>WJ</v>
          </cell>
          <cell r="E72" t="str">
            <v>1999</v>
          </cell>
          <cell r="F72" t="str">
            <v>n/a</v>
          </cell>
          <cell r="G72" t="str">
            <v>n/a</v>
          </cell>
        </row>
        <row r="73">
          <cell r="A73" t="str">
            <v>1-82313</v>
          </cell>
          <cell r="B73">
            <v>808625</v>
          </cell>
          <cell r="C73" t="str">
            <v>PSA</v>
          </cell>
          <cell r="D73" t="str">
            <v>T300</v>
          </cell>
          <cell r="E73" t="str">
            <v>1998</v>
          </cell>
          <cell r="F73" t="str">
            <v>n/a</v>
          </cell>
          <cell r="G73" t="str">
            <v>n/a</v>
          </cell>
        </row>
        <row r="74">
          <cell r="A74" t="str">
            <v>1-88324</v>
          </cell>
          <cell r="B74" t="str">
            <v>7201007010F</v>
          </cell>
          <cell r="C74" t="str">
            <v>PSA - Pass</v>
          </cell>
          <cell r="D74" t="str">
            <v>299T</v>
          </cell>
          <cell r="E74" t="str">
            <v>1997</v>
          </cell>
          <cell r="F74" t="str">
            <v>n/a</v>
          </cell>
          <cell r="G74" t="str">
            <v>n/a</v>
          </cell>
        </row>
        <row r="75">
          <cell r="A75" t="str">
            <v>1-88325</v>
          </cell>
          <cell r="B75" t="str">
            <v>7202007010G</v>
          </cell>
          <cell r="C75" t="str">
            <v>PSA - Drvr</v>
          </cell>
          <cell r="D75" t="str">
            <v>299T</v>
          </cell>
          <cell r="E75" t="str">
            <v>1997</v>
          </cell>
          <cell r="F75" t="str">
            <v>n/a</v>
          </cell>
          <cell r="G75" t="str">
            <v>n/a</v>
          </cell>
        </row>
        <row r="76">
          <cell r="A76" t="str">
            <v>1-88449</v>
          </cell>
          <cell r="B76" t="str">
            <v>72010AA010L</v>
          </cell>
          <cell r="C76" t="str">
            <v>PSA - Drvr</v>
          </cell>
          <cell r="D76" t="str">
            <v>414T</v>
          </cell>
          <cell r="E76" t="str">
            <v>1997</v>
          </cell>
          <cell r="F76" t="str">
            <v>n/a</v>
          </cell>
          <cell r="G76" t="str">
            <v>n/a</v>
          </cell>
        </row>
        <row r="77">
          <cell r="A77" t="str">
            <v>1-88450</v>
          </cell>
          <cell r="B77" t="str">
            <v>72020AA010L</v>
          </cell>
          <cell r="C77" t="str">
            <v>PSA - Pass</v>
          </cell>
          <cell r="D77" t="str">
            <v>414T</v>
          </cell>
          <cell r="E77" t="str">
            <v>1997</v>
          </cell>
          <cell r="F77" t="str">
            <v>n/a</v>
          </cell>
          <cell r="G77" t="str">
            <v>n/a</v>
          </cell>
        </row>
        <row r="78">
          <cell r="A78" t="str">
            <v>1-88469</v>
          </cell>
          <cell r="B78" t="str">
            <v>72020-08010C</v>
          </cell>
          <cell r="C78" t="str">
            <v>PSA - Drvr</v>
          </cell>
          <cell r="D78" t="str">
            <v>477T</v>
          </cell>
          <cell r="E78" t="str">
            <v>1998</v>
          </cell>
          <cell r="F78" t="str">
            <v>n/a</v>
          </cell>
          <cell r="G78" t="str">
            <v>n/a</v>
          </cell>
        </row>
        <row r="79">
          <cell r="A79" t="str">
            <v>1-88568</v>
          </cell>
          <cell r="B79" t="str">
            <v>72020-06020</v>
          </cell>
          <cell r="C79" t="str">
            <v>PSA</v>
          </cell>
          <cell r="D79" t="str">
            <v>700T</v>
          </cell>
          <cell r="E79" t="str">
            <v>1998</v>
          </cell>
          <cell r="F79" t="str">
            <v>n/a</v>
          </cell>
          <cell r="G79" t="str">
            <v>n/a</v>
          </cell>
        </row>
        <row r="80">
          <cell r="A80" t="str">
            <v>1-88604</v>
          </cell>
          <cell r="B80" t="str">
            <v>72010-AA011</v>
          </cell>
          <cell r="C80" t="str">
            <v>PSA - Drvr</v>
          </cell>
          <cell r="D80" t="str">
            <v>802T</v>
          </cell>
          <cell r="E80" t="str">
            <v>1998</v>
          </cell>
          <cell r="F80" t="str">
            <v>n/a</v>
          </cell>
          <cell r="G80" t="str">
            <v>n/a</v>
          </cell>
        </row>
        <row r="81">
          <cell r="A81" t="str">
            <v>1-88605</v>
          </cell>
          <cell r="B81" t="str">
            <v>72020-AA011</v>
          </cell>
          <cell r="C81" t="str">
            <v>PSA - Pass</v>
          </cell>
          <cell r="D81" t="str">
            <v>802T</v>
          </cell>
          <cell r="E81" t="str">
            <v>1998</v>
          </cell>
          <cell r="F81" t="str">
            <v>n/a</v>
          </cell>
          <cell r="G81" t="str">
            <v>n/a</v>
          </cell>
        </row>
        <row r="82">
          <cell r="A82" t="str">
            <v>1-88609</v>
          </cell>
          <cell r="B82" t="str">
            <v>7202007020</v>
          </cell>
          <cell r="C82" t="str">
            <v>PSA</v>
          </cell>
          <cell r="D82" t="str">
            <v>645T</v>
          </cell>
          <cell r="E82" t="str">
            <v>1998</v>
          </cell>
          <cell r="F82" t="str">
            <v>n/a</v>
          </cell>
          <cell r="G82" t="str">
            <v>n/a</v>
          </cell>
        </row>
        <row r="83">
          <cell r="A83" t="str">
            <v>1-88610</v>
          </cell>
          <cell r="B83" t="str">
            <v>7201007020</v>
          </cell>
          <cell r="C83" t="str">
            <v>PSA</v>
          </cell>
          <cell r="D83" t="str">
            <v>645T</v>
          </cell>
          <cell r="E83" t="str">
            <v>1998</v>
          </cell>
          <cell r="F83" t="str">
            <v>n/a</v>
          </cell>
          <cell r="G83" t="str">
            <v>n/a</v>
          </cell>
        </row>
        <row r="84">
          <cell r="A84" t="str">
            <v>1-88611</v>
          </cell>
          <cell r="B84" t="str">
            <v>7202007030</v>
          </cell>
          <cell r="C84" t="str">
            <v>PSA</v>
          </cell>
          <cell r="D84" t="str">
            <v>645T</v>
          </cell>
          <cell r="E84" t="str">
            <v>1998</v>
          </cell>
          <cell r="F84" t="str">
            <v>n/a</v>
          </cell>
          <cell r="G84" t="str">
            <v>n/a</v>
          </cell>
        </row>
        <row r="85">
          <cell r="A85" t="str">
            <v>1-92425</v>
          </cell>
          <cell r="B85">
            <v>15975333</v>
          </cell>
          <cell r="C85" t="str">
            <v>PSA - Blue</v>
          </cell>
          <cell r="D85" t="str">
            <v>CK Truck</v>
          </cell>
          <cell r="E85" t="str">
            <v>1997</v>
          </cell>
          <cell r="F85" t="str">
            <v>n/a</v>
          </cell>
          <cell r="G85" t="str">
            <v>n/a</v>
          </cell>
        </row>
        <row r="86">
          <cell r="A86" t="str">
            <v>1-92425</v>
          </cell>
          <cell r="B86">
            <v>15707399</v>
          </cell>
          <cell r="C86" t="str">
            <v>PSA - Neutral</v>
          </cell>
          <cell r="D86" t="str">
            <v>CK Truck</v>
          </cell>
          <cell r="E86" t="str">
            <v>1997</v>
          </cell>
          <cell r="F86" t="str">
            <v>n/a</v>
          </cell>
          <cell r="G86" t="str">
            <v>n/a</v>
          </cell>
        </row>
        <row r="87">
          <cell r="A87" t="str">
            <v>1-92425</v>
          </cell>
          <cell r="B87">
            <v>15975332</v>
          </cell>
          <cell r="C87" t="str">
            <v>PSA - Gray</v>
          </cell>
          <cell r="D87" t="str">
            <v>CK Truck</v>
          </cell>
          <cell r="E87" t="str">
            <v>1997</v>
          </cell>
          <cell r="F87" t="str">
            <v>n/a</v>
          </cell>
          <cell r="G87" t="str">
            <v>n/a</v>
          </cell>
        </row>
        <row r="88">
          <cell r="A88" t="str">
            <v>1-92425</v>
          </cell>
          <cell r="B88">
            <v>15975335</v>
          </cell>
          <cell r="C88" t="str">
            <v>PSA - Red</v>
          </cell>
          <cell r="D88" t="str">
            <v>CK Truck</v>
          </cell>
          <cell r="E88" t="str">
            <v>1997</v>
          </cell>
          <cell r="F88" t="str">
            <v>n/a</v>
          </cell>
          <cell r="G88" t="str">
            <v>n/a</v>
          </cell>
        </row>
        <row r="89">
          <cell r="A89" t="str">
            <v>1-92497</v>
          </cell>
          <cell r="B89" t="str">
            <v>16742247</v>
          </cell>
          <cell r="C89" t="str">
            <v>Power Recl</v>
          </cell>
          <cell r="D89" t="str">
            <v>G/H Body</v>
          </cell>
          <cell r="E89" t="str">
            <v>1997</v>
          </cell>
          <cell r="F89" t="str">
            <v>n/a</v>
          </cell>
          <cell r="G89" t="str">
            <v>n/a</v>
          </cell>
        </row>
        <row r="90">
          <cell r="A90" t="str">
            <v>1-92497</v>
          </cell>
          <cell r="B90" t="str">
            <v>24861</v>
          </cell>
          <cell r="C90" t="str">
            <v>Power Recl</v>
          </cell>
          <cell r="D90" t="str">
            <v>G/H Body</v>
          </cell>
          <cell r="E90" t="str">
            <v>1997</v>
          </cell>
          <cell r="F90" t="str">
            <v>n/a</v>
          </cell>
          <cell r="G90" t="str">
            <v>n/a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olume"/>
      <sheetName val="Weights"/>
      <sheetName val="Weights (2)"/>
      <sheetName val="rates"/>
      <sheetName val="5-7 Pass"/>
      <sheetName val="COM 10 Years"/>
      <sheetName val="ppbd (Frt Substrate)"/>
      <sheetName val="ppbd (Rr Substrate)"/>
      <sheetName val="ppbd (Bolster) (LPIM)"/>
      <sheetName val="ppbd (Armrest) (2)"/>
      <sheetName val="ppbd (Frt Map Pocket)"/>
      <sheetName val="ppbd (Rr Map Pocket)"/>
      <sheetName val="ppbd (Switch Plate)"/>
      <sheetName val="ppbd (Switch Plate) (2)"/>
      <sheetName val="ppbd (Bolts)"/>
      <sheetName val="process"/>
      <sheetName val="ppbd (Frt NBX)"/>
      <sheetName val="Ford Brkdwn"/>
      <sheetName val="quote (Frt NBX)"/>
      <sheetName val="ppbd (Rr Base)"/>
      <sheetName val="Ford Brkdwn (rr)"/>
      <sheetName val="quote (Rr NBX)"/>
      <sheetName val="Summary"/>
      <sheetName val="APR Info"/>
      <sheetName val="VA V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Z38"/>
  <sheetViews>
    <sheetView showGridLines="0" tabSelected="1" zoomScaleNormal="100" zoomScaleSheetLayoutView="85" workbookViewId="0">
      <selection activeCell="J7" sqref="J7"/>
    </sheetView>
  </sheetViews>
  <sheetFormatPr defaultRowHeight="15"/>
  <cols>
    <col min="1" max="1" width="19.42578125" style="34" customWidth="1"/>
    <col min="2" max="2" width="2.85546875" style="34" customWidth="1"/>
    <col min="3" max="3" width="24.28515625" style="35" customWidth="1"/>
    <col min="4" max="4" width="18.28515625" style="35" customWidth="1"/>
    <col min="5" max="10" width="18.140625" style="35" customWidth="1"/>
    <col min="11" max="11" width="14" style="36" customWidth="1"/>
    <col min="12" max="12" width="16.28515625" style="36" customWidth="1"/>
    <col min="13" max="13" width="16.140625" style="36" customWidth="1"/>
    <col min="14" max="14" width="12" style="36" customWidth="1"/>
    <col min="15" max="15" width="16.42578125" style="36" customWidth="1"/>
    <col min="16" max="16" width="13.42578125" style="36" customWidth="1"/>
    <col min="17" max="18" width="10" style="36" bestFit="1" customWidth="1"/>
    <col min="19" max="19" width="12.42578125" style="36" bestFit="1" customWidth="1"/>
    <col min="20" max="20" width="15.42578125" style="36" customWidth="1"/>
    <col min="21" max="21" width="11.42578125" style="36" bestFit="1" customWidth="1"/>
    <col min="22" max="22" width="14.85546875" style="36" customWidth="1"/>
    <col min="23" max="23" width="4.7109375" style="36" customWidth="1"/>
    <col min="24" max="28" width="13.85546875" style="36" customWidth="1"/>
    <col min="29" max="16384" width="9.140625" style="36"/>
  </cols>
  <sheetData>
    <row r="1" spans="1:26" ht="23.25">
      <c r="A1" s="33" t="s">
        <v>21</v>
      </c>
    </row>
    <row r="2" spans="1:26" ht="33.75" customHeight="1">
      <c r="A2" s="37" t="s">
        <v>1</v>
      </c>
      <c r="B2" s="57"/>
      <c r="C2" s="57"/>
      <c r="D2" s="57"/>
      <c r="E2" s="57"/>
      <c r="H2" s="37" t="s">
        <v>0</v>
      </c>
      <c r="I2" s="38"/>
      <c r="J2" s="38"/>
    </row>
    <row r="3" spans="1:26" s="3" customFormat="1" ht="26.25" customHeight="1">
      <c r="A3" s="37" t="s">
        <v>2</v>
      </c>
      <c r="B3" s="57"/>
      <c r="C3" s="57"/>
      <c r="D3" s="57"/>
      <c r="E3" s="57"/>
      <c r="F3" s="1"/>
      <c r="M3" s="39"/>
      <c r="N3" s="39"/>
      <c r="O3" s="39"/>
      <c r="P3" s="39"/>
      <c r="Q3" s="39"/>
      <c r="R3" s="39"/>
    </row>
    <row r="4" spans="1:26" s="3" customFormat="1" ht="30" customHeight="1">
      <c r="A4" s="37" t="s">
        <v>3</v>
      </c>
      <c r="B4" s="57"/>
      <c r="C4" s="57"/>
      <c r="D4" s="57"/>
      <c r="E4" s="57"/>
      <c r="F4" s="1"/>
      <c r="G4" s="40" t="s">
        <v>63</v>
      </c>
      <c r="H4" s="40"/>
      <c r="M4" s="39"/>
      <c r="N4" s="39"/>
      <c r="O4" s="39"/>
      <c r="P4" s="39"/>
      <c r="Q4" s="39"/>
      <c r="R4" s="39"/>
    </row>
    <row r="5" spans="1:26" s="3" customFormat="1" ht="37.5" customHeight="1">
      <c r="A5" s="37" t="s">
        <v>4</v>
      </c>
      <c r="B5" s="57"/>
      <c r="C5" s="57"/>
      <c r="D5" s="57"/>
      <c r="E5" s="57"/>
      <c r="F5" s="1"/>
      <c r="G5" s="67" t="s">
        <v>43</v>
      </c>
      <c r="H5" s="67"/>
      <c r="I5" s="2"/>
      <c r="J5" s="2"/>
      <c r="L5" s="39"/>
      <c r="M5" s="39"/>
      <c r="N5" s="39"/>
      <c r="O5" s="39"/>
      <c r="P5" s="39"/>
      <c r="Q5" s="39"/>
      <c r="R5" s="39"/>
    </row>
    <row r="6" spans="1:26" s="3" customFormat="1" ht="15.75">
      <c r="A6" s="21"/>
      <c r="B6" s="21"/>
      <c r="C6" s="4"/>
      <c r="D6" s="2"/>
      <c r="E6" s="2"/>
      <c r="F6" s="2"/>
      <c r="G6" s="2"/>
      <c r="H6" s="2"/>
      <c r="I6" s="2"/>
      <c r="J6" s="31"/>
      <c r="L6" s="39"/>
      <c r="M6" s="39"/>
      <c r="N6" s="39"/>
      <c r="O6" s="39"/>
      <c r="P6" s="39"/>
      <c r="Q6" s="39"/>
      <c r="R6" s="39"/>
    </row>
    <row r="7" spans="1:26" s="3" customFormat="1" ht="15.75">
      <c r="A7" s="21"/>
      <c r="B7" s="58"/>
      <c r="C7" s="58"/>
      <c r="D7" s="2"/>
      <c r="E7" s="2"/>
      <c r="F7" s="2"/>
      <c r="G7" s="2"/>
      <c r="H7" s="2"/>
      <c r="I7" s="2"/>
      <c r="J7" s="31"/>
      <c r="L7" s="39"/>
      <c r="M7" s="39"/>
      <c r="N7" s="39"/>
      <c r="O7" s="39"/>
      <c r="P7" s="39"/>
      <c r="Q7" s="39"/>
      <c r="R7" s="39"/>
    </row>
    <row r="8" spans="1:26" s="3" customFormat="1" ht="39.75" customHeight="1">
      <c r="A8" s="41" t="s">
        <v>5</v>
      </c>
      <c r="B8" s="68" t="s">
        <v>56</v>
      </c>
      <c r="C8" s="68"/>
      <c r="D8" s="32" t="s">
        <v>50</v>
      </c>
      <c r="E8" s="32" t="s">
        <v>49</v>
      </c>
      <c r="F8" s="42"/>
      <c r="G8" s="69" t="s">
        <v>55</v>
      </c>
      <c r="H8" s="69"/>
      <c r="I8" s="2"/>
      <c r="L8" s="39"/>
      <c r="M8" s="39"/>
      <c r="N8" s="39"/>
      <c r="O8" s="39"/>
      <c r="P8" s="39"/>
      <c r="Q8" s="39"/>
      <c r="R8" s="39"/>
      <c r="S8" s="5"/>
      <c r="T8" s="5"/>
      <c r="U8" s="6"/>
      <c r="V8" s="6"/>
      <c r="W8" s="6"/>
      <c r="X8" s="7"/>
    </row>
    <row r="9" spans="1:26" s="3" customFormat="1" ht="41.25" customHeight="1">
      <c r="A9" s="22">
        <v>235</v>
      </c>
      <c r="B9" s="70"/>
      <c r="C9" s="70"/>
      <c r="D9" s="23">
        <f>(B9/235)</f>
        <v>0</v>
      </c>
      <c r="E9" s="23">
        <f>D9*1.15</f>
        <v>0</v>
      </c>
      <c r="F9" s="2"/>
      <c r="G9" s="2"/>
      <c r="H9" s="2"/>
      <c r="I9" s="2"/>
    </row>
    <row r="10" spans="1:26" ht="16.5" thickBot="1">
      <c r="E10" s="1"/>
      <c r="F10" s="1"/>
      <c r="G10" s="1"/>
      <c r="H10" s="1"/>
      <c r="I10" s="1"/>
      <c r="J10" s="31"/>
      <c r="K10" s="43"/>
      <c r="L10" s="43"/>
      <c r="M10" s="43"/>
      <c r="N10" s="43"/>
      <c r="O10" s="44"/>
      <c r="P10" s="44"/>
      <c r="Q10" s="44"/>
      <c r="R10" s="44"/>
      <c r="S10" s="43"/>
      <c r="T10" s="43"/>
      <c r="U10" s="43"/>
      <c r="V10" s="43"/>
      <c r="W10" s="43"/>
      <c r="X10" s="43"/>
      <c r="Y10" s="43"/>
      <c r="Z10" s="43"/>
    </row>
    <row r="11" spans="1:26" ht="15.75" customHeight="1" thickBot="1">
      <c r="B11" s="59" t="s">
        <v>6</v>
      </c>
      <c r="C11" s="60"/>
      <c r="D11" s="8">
        <v>1</v>
      </c>
      <c r="E11" s="8">
        <v>2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</row>
    <row r="12" spans="1:26" ht="45" customHeight="1" thickBot="1">
      <c r="A12" s="45"/>
      <c r="B12" s="46" t="s">
        <v>23</v>
      </c>
      <c r="C12" s="47" t="s">
        <v>7</v>
      </c>
      <c r="D12" s="17"/>
      <c r="E12" s="9"/>
      <c r="F12" s="9"/>
      <c r="G12" s="9"/>
      <c r="H12" s="9"/>
      <c r="I12" s="9"/>
      <c r="J12" s="9"/>
    </row>
    <row r="13" spans="1:26" ht="45" customHeight="1">
      <c r="A13" s="64" t="s">
        <v>62</v>
      </c>
      <c r="B13" s="48" t="s">
        <v>24</v>
      </c>
      <c r="C13" s="48" t="s">
        <v>8</v>
      </c>
      <c r="D13" s="10"/>
      <c r="E13" s="10"/>
      <c r="F13" s="10"/>
      <c r="G13" s="10"/>
      <c r="H13" s="10"/>
      <c r="I13" s="10"/>
      <c r="J13" s="11"/>
      <c r="W13" s="49"/>
      <c r="X13" s="49"/>
      <c r="Y13" s="49"/>
    </row>
    <row r="14" spans="1:26" ht="45" customHeight="1">
      <c r="A14" s="65"/>
      <c r="B14" s="50" t="s">
        <v>25</v>
      </c>
      <c r="C14" s="50" t="s">
        <v>9</v>
      </c>
      <c r="D14" s="12"/>
      <c r="E14" s="12"/>
      <c r="F14" s="12"/>
      <c r="G14" s="12"/>
      <c r="H14" s="12"/>
      <c r="I14" s="12"/>
      <c r="J14" s="13"/>
      <c r="W14" s="49"/>
      <c r="X14" s="49"/>
      <c r="Y14" s="49"/>
    </row>
    <row r="15" spans="1:26" ht="45" customHeight="1">
      <c r="A15" s="65"/>
      <c r="B15" s="50" t="s">
        <v>26</v>
      </c>
      <c r="C15" s="50" t="s">
        <v>20</v>
      </c>
      <c r="D15" s="12"/>
      <c r="E15" s="12"/>
      <c r="F15" s="12"/>
      <c r="G15" s="12"/>
      <c r="H15" s="12"/>
      <c r="I15" s="12"/>
      <c r="J15" s="13"/>
      <c r="W15" s="49"/>
      <c r="X15" s="49"/>
      <c r="Y15" s="49"/>
    </row>
    <row r="16" spans="1:26" ht="45" customHeight="1">
      <c r="A16" s="65"/>
      <c r="B16" s="50" t="s">
        <v>27</v>
      </c>
      <c r="C16" s="50" t="s">
        <v>47</v>
      </c>
      <c r="D16" s="15">
        <f>(D13*D15)/5</f>
        <v>0</v>
      </c>
      <c r="E16" s="15">
        <f t="shared" ref="E16:J16" si="0">(E13*E15)/5</f>
        <v>0</v>
      </c>
      <c r="F16" s="15">
        <f t="shared" si="0"/>
        <v>0</v>
      </c>
      <c r="G16" s="15">
        <f t="shared" si="0"/>
        <v>0</v>
      </c>
      <c r="H16" s="15">
        <f t="shared" si="0"/>
        <v>0</v>
      </c>
      <c r="I16" s="15">
        <f t="shared" si="0"/>
        <v>0</v>
      </c>
      <c r="J16" s="15">
        <f t="shared" si="0"/>
        <v>0</v>
      </c>
      <c r="W16" s="49"/>
      <c r="X16" s="49"/>
      <c r="Y16" s="49"/>
    </row>
    <row r="17" spans="1:10" ht="45" customHeight="1">
      <c r="A17" s="65"/>
      <c r="B17" s="50" t="s">
        <v>28</v>
      </c>
      <c r="C17" s="50" t="s">
        <v>10</v>
      </c>
      <c r="D17" s="12"/>
      <c r="E17" s="12"/>
      <c r="F17" s="12"/>
      <c r="G17" s="12"/>
      <c r="H17" s="12"/>
      <c r="I17" s="12"/>
      <c r="J17" s="13"/>
    </row>
    <row r="18" spans="1:10" ht="45" customHeight="1">
      <c r="A18" s="65"/>
      <c r="B18" s="50" t="s">
        <v>29</v>
      </c>
      <c r="C18" s="50" t="s">
        <v>11</v>
      </c>
      <c r="D18" s="12"/>
      <c r="E18" s="12"/>
      <c r="F18" s="12"/>
      <c r="G18" s="12"/>
      <c r="H18" s="12"/>
      <c r="I18" s="12"/>
      <c r="J18" s="13"/>
    </row>
    <row r="19" spans="1:10" ht="45" customHeight="1">
      <c r="A19" s="65"/>
      <c r="B19" s="50" t="s">
        <v>30</v>
      </c>
      <c r="C19" s="50" t="s">
        <v>12</v>
      </c>
      <c r="D19" s="12"/>
      <c r="E19" s="12"/>
      <c r="F19" s="12"/>
      <c r="G19" s="12"/>
      <c r="H19" s="12"/>
      <c r="I19" s="12"/>
      <c r="J19" s="13"/>
    </row>
    <row r="20" spans="1:10" ht="45" customHeight="1">
      <c r="A20" s="65"/>
      <c r="B20" s="50" t="s">
        <v>31</v>
      </c>
      <c r="C20" s="50" t="s">
        <v>13</v>
      </c>
      <c r="D20" s="12"/>
      <c r="E20" s="12"/>
      <c r="F20" s="12"/>
      <c r="G20" s="12"/>
      <c r="H20" s="12"/>
      <c r="I20" s="12"/>
      <c r="J20" s="13"/>
    </row>
    <row r="21" spans="1:10" ht="45" customHeight="1" thickBot="1">
      <c r="A21" s="66"/>
      <c r="B21" s="51" t="s">
        <v>32</v>
      </c>
      <c r="C21" s="51" t="s">
        <v>14</v>
      </c>
      <c r="D21" s="19">
        <f>D16-D17-D18-D19-D20</f>
        <v>0</v>
      </c>
      <c r="E21" s="19">
        <f t="shared" ref="E21:J21" si="1">E16-E17-E18-E19-E20</f>
        <v>0</v>
      </c>
      <c r="F21" s="19">
        <f t="shared" si="1"/>
        <v>0</v>
      </c>
      <c r="G21" s="19">
        <f t="shared" si="1"/>
        <v>0</v>
      </c>
      <c r="H21" s="19">
        <f t="shared" si="1"/>
        <v>0</v>
      </c>
      <c r="I21" s="19">
        <f t="shared" si="1"/>
        <v>0</v>
      </c>
      <c r="J21" s="20">
        <f t="shared" si="1"/>
        <v>0</v>
      </c>
    </row>
    <row r="22" spans="1:10" ht="45" customHeight="1" thickBot="1">
      <c r="A22" s="61" t="s">
        <v>15</v>
      </c>
      <c r="B22" s="48" t="s">
        <v>33</v>
      </c>
      <c r="C22" s="48" t="s">
        <v>64</v>
      </c>
      <c r="D22" s="10"/>
      <c r="E22" s="10"/>
      <c r="F22" s="10"/>
      <c r="G22" s="10"/>
      <c r="H22" s="10"/>
      <c r="I22" s="10"/>
      <c r="J22" s="11"/>
    </row>
    <row r="23" spans="1:10" ht="45" customHeight="1">
      <c r="A23" s="62"/>
      <c r="B23" s="48" t="s">
        <v>34</v>
      </c>
      <c r="C23" s="48" t="s">
        <v>44</v>
      </c>
      <c r="D23" s="10"/>
      <c r="E23" s="10"/>
      <c r="F23" s="10"/>
      <c r="G23" s="10"/>
      <c r="H23" s="10"/>
      <c r="I23" s="10"/>
      <c r="J23" s="11"/>
    </row>
    <row r="24" spans="1:10" ht="45" customHeight="1">
      <c r="A24" s="62"/>
      <c r="B24" s="50" t="s">
        <v>35</v>
      </c>
      <c r="C24" s="50" t="s">
        <v>16</v>
      </c>
      <c r="D24" s="15">
        <f>D21-(D22+D23)</f>
        <v>0</v>
      </c>
      <c r="E24" s="15">
        <f t="shared" ref="E24:J24" si="2">E21-(E22+E23)</f>
        <v>0</v>
      </c>
      <c r="F24" s="15">
        <f t="shared" si="2"/>
        <v>0</v>
      </c>
      <c r="G24" s="15">
        <f t="shared" si="2"/>
        <v>0</v>
      </c>
      <c r="H24" s="15">
        <f t="shared" si="2"/>
        <v>0</v>
      </c>
      <c r="I24" s="15">
        <f t="shared" si="2"/>
        <v>0</v>
      </c>
      <c r="J24" s="15">
        <f t="shared" si="2"/>
        <v>0</v>
      </c>
    </row>
    <row r="25" spans="1:10" ht="45" customHeight="1">
      <c r="A25" s="62"/>
      <c r="B25" s="50" t="s">
        <v>36</v>
      </c>
      <c r="C25" s="50" t="s">
        <v>19</v>
      </c>
      <c r="D25" s="12"/>
      <c r="E25" s="12"/>
      <c r="F25" s="12"/>
      <c r="G25" s="12"/>
      <c r="H25" s="12"/>
      <c r="I25" s="12"/>
      <c r="J25" s="13"/>
    </row>
    <row r="26" spans="1:10" ht="45" customHeight="1">
      <c r="A26" s="62"/>
      <c r="B26" s="50" t="s">
        <v>37</v>
      </c>
      <c r="C26" s="50" t="s">
        <v>22</v>
      </c>
      <c r="D26" s="14"/>
      <c r="E26" s="14"/>
      <c r="F26" s="14"/>
      <c r="G26" s="14"/>
      <c r="H26" s="14"/>
      <c r="I26" s="14"/>
      <c r="J26" s="18"/>
    </row>
    <row r="27" spans="1:10" ht="45" customHeight="1">
      <c r="A27" s="62"/>
      <c r="B27" s="50" t="s">
        <v>41</v>
      </c>
      <c r="C27" s="50" t="s">
        <v>17</v>
      </c>
      <c r="D27" s="15">
        <f>IF(D25&lt;&gt;0,(1-D26)*D24*60/D25,0)</f>
        <v>0</v>
      </c>
      <c r="E27" s="15">
        <f t="shared" ref="E27:J27" si="3">IF(E25&lt;&gt;0,(1-E26)*E24*60/E25,0)</f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 t="shared" si="3"/>
        <v>0</v>
      </c>
      <c r="J27" s="16">
        <f t="shared" si="3"/>
        <v>0</v>
      </c>
    </row>
    <row r="28" spans="1:10" ht="50.25" customHeight="1">
      <c r="A28" s="62"/>
      <c r="B28" s="50" t="s">
        <v>38</v>
      </c>
      <c r="C28" s="50" t="s">
        <v>51</v>
      </c>
      <c r="D28" s="24">
        <f t="shared" ref="D28:J28" si="4">$E$9</f>
        <v>0</v>
      </c>
      <c r="E28" s="24">
        <f t="shared" si="4"/>
        <v>0</v>
      </c>
      <c r="F28" s="24">
        <f t="shared" si="4"/>
        <v>0</v>
      </c>
      <c r="G28" s="24">
        <f t="shared" si="4"/>
        <v>0</v>
      </c>
      <c r="H28" s="24">
        <f t="shared" si="4"/>
        <v>0</v>
      </c>
      <c r="I28" s="24">
        <f t="shared" si="4"/>
        <v>0</v>
      </c>
      <c r="J28" s="25">
        <f t="shared" si="4"/>
        <v>0</v>
      </c>
    </row>
    <row r="29" spans="1:10" ht="45" customHeight="1" thickBot="1">
      <c r="A29" s="62"/>
      <c r="B29" s="50" t="s">
        <v>39</v>
      </c>
      <c r="C29" s="50" t="s">
        <v>52</v>
      </c>
      <c r="D29" s="26" t="str">
        <f>IF(D28&gt;=D27,"NOK", "OK")</f>
        <v>NOK</v>
      </c>
      <c r="E29" s="26" t="str">
        <f t="shared" ref="E29:J29" si="5">IF(E28&gt;=E27,"NOK", "OK")</f>
        <v>NOK</v>
      </c>
      <c r="F29" s="26" t="str">
        <f t="shared" si="5"/>
        <v>NOK</v>
      </c>
      <c r="G29" s="26" t="str">
        <f t="shared" si="5"/>
        <v>NOK</v>
      </c>
      <c r="H29" s="26" t="str">
        <f t="shared" si="5"/>
        <v>NOK</v>
      </c>
      <c r="I29" s="26" t="str">
        <f t="shared" si="5"/>
        <v>NOK</v>
      </c>
      <c r="J29" s="26" t="str">
        <f t="shared" si="5"/>
        <v>NOK</v>
      </c>
    </row>
    <row r="30" spans="1:10" ht="45" customHeight="1">
      <c r="A30" s="62"/>
      <c r="B30" s="50" t="s">
        <v>40</v>
      </c>
      <c r="C30" s="50" t="s">
        <v>42</v>
      </c>
      <c r="D30" s="27">
        <f>D28/24</f>
        <v>0</v>
      </c>
      <c r="E30" s="27">
        <f t="shared" ref="E30:J30" si="6">E28/24</f>
        <v>0</v>
      </c>
      <c r="F30" s="27">
        <f t="shared" si="6"/>
        <v>0</v>
      </c>
      <c r="G30" s="27">
        <f t="shared" si="6"/>
        <v>0</v>
      </c>
      <c r="H30" s="27">
        <f t="shared" si="6"/>
        <v>0</v>
      </c>
      <c r="I30" s="27">
        <f t="shared" si="6"/>
        <v>0</v>
      </c>
      <c r="J30" s="28">
        <f t="shared" si="6"/>
        <v>0</v>
      </c>
    </row>
    <row r="31" spans="1:10" ht="45" customHeight="1">
      <c r="A31" s="62"/>
      <c r="B31" s="50" t="s">
        <v>48</v>
      </c>
      <c r="C31" s="50" t="s">
        <v>18</v>
      </c>
      <c r="D31" s="29">
        <f t="shared" ref="D31:J31" si="7">IF(D27&lt;&gt;0,D28/D27,0)</f>
        <v>0</v>
      </c>
      <c r="E31" s="29">
        <f t="shared" si="7"/>
        <v>0</v>
      </c>
      <c r="F31" s="29">
        <f t="shared" si="7"/>
        <v>0</v>
      </c>
      <c r="G31" s="29">
        <f t="shared" si="7"/>
        <v>0</v>
      </c>
      <c r="H31" s="29">
        <f t="shared" si="7"/>
        <v>0</v>
      </c>
      <c r="I31" s="29">
        <f t="shared" si="7"/>
        <v>0</v>
      </c>
      <c r="J31" s="30">
        <f t="shared" si="7"/>
        <v>0</v>
      </c>
    </row>
    <row r="32" spans="1:10" ht="45" customHeight="1" thickBot="1">
      <c r="A32" s="63"/>
      <c r="B32" s="50" t="s">
        <v>54</v>
      </c>
      <c r="C32" s="51" t="s">
        <v>53</v>
      </c>
      <c r="D32" s="26" t="str">
        <f t="shared" ref="D32:J32" si="8">IF(D31&gt;85%,"NOK", "OK")</f>
        <v>OK</v>
      </c>
      <c r="E32" s="26" t="str">
        <f t="shared" si="8"/>
        <v>OK</v>
      </c>
      <c r="F32" s="26" t="str">
        <f t="shared" si="8"/>
        <v>OK</v>
      </c>
      <c r="G32" s="26" t="str">
        <f t="shared" si="8"/>
        <v>OK</v>
      </c>
      <c r="H32" s="26" t="str">
        <f t="shared" si="8"/>
        <v>OK</v>
      </c>
      <c r="I32" s="26" t="str">
        <f t="shared" si="8"/>
        <v>OK</v>
      </c>
      <c r="J32" s="26" t="str">
        <f t="shared" si="8"/>
        <v>OK</v>
      </c>
    </row>
    <row r="33" spans="1:10">
      <c r="I33" s="36"/>
      <c r="J33" s="36"/>
    </row>
    <row r="34" spans="1:10" ht="24.75" customHeight="1">
      <c r="A34" s="37" t="s">
        <v>45</v>
      </c>
      <c r="B34" s="57"/>
      <c r="C34" s="57"/>
      <c r="D34" s="57"/>
      <c r="E34" s="57"/>
    </row>
    <row r="35" spans="1:10" ht="36.75" customHeight="1">
      <c r="A35" s="37" t="s">
        <v>46</v>
      </c>
      <c r="B35" s="57"/>
      <c r="C35" s="57"/>
      <c r="D35" s="57"/>
      <c r="E35" s="57"/>
    </row>
    <row r="38" spans="1:10" s="54" customFormat="1" ht="12.75">
      <c r="A38" s="52" t="s">
        <v>57</v>
      </c>
      <c r="B38" s="53"/>
      <c r="C38" s="56" t="s">
        <v>58</v>
      </c>
      <c r="D38" s="56"/>
      <c r="E38" s="56" t="s">
        <v>59</v>
      </c>
      <c r="F38" s="56"/>
      <c r="G38" s="56" t="s">
        <v>60</v>
      </c>
      <c r="H38" s="56"/>
      <c r="I38" s="55" t="s">
        <v>61</v>
      </c>
      <c r="J38" s="55"/>
    </row>
  </sheetData>
  <sheetProtection password="E868" sheet="1" selectLockedCells="1"/>
  <mergeCells count="24">
    <mergeCell ref="A22:A32"/>
    <mergeCell ref="A13:A21"/>
    <mergeCell ref="G5:H5"/>
    <mergeCell ref="D2:E2"/>
    <mergeCell ref="D3:E3"/>
    <mergeCell ref="D4:E4"/>
    <mergeCell ref="D5:E5"/>
    <mergeCell ref="B8:C8"/>
    <mergeCell ref="G8:H8"/>
    <mergeCell ref="B9:C9"/>
    <mergeCell ref="B7:C7"/>
    <mergeCell ref="B2:C2"/>
    <mergeCell ref="B3:C3"/>
    <mergeCell ref="B4:C4"/>
    <mergeCell ref="B34:C34"/>
    <mergeCell ref="B5:C5"/>
    <mergeCell ref="B11:C11"/>
    <mergeCell ref="I38:J38"/>
    <mergeCell ref="G38:H38"/>
    <mergeCell ref="E38:F38"/>
    <mergeCell ref="C38:D38"/>
    <mergeCell ref="D34:E34"/>
    <mergeCell ref="B35:C35"/>
    <mergeCell ref="D35:E35"/>
  </mergeCells>
  <conditionalFormatting sqref="D32:J32">
    <cfRule type="containsText" dxfId="1" priority="2" stopIfTrue="1" operator="containsText" text="NOK">
      <formula>NOT(ISERROR(SEARCH("NOK",D32)))</formula>
    </cfRule>
  </conditionalFormatting>
  <conditionalFormatting sqref="D29:J29">
    <cfRule type="containsText" dxfId="0" priority="1" stopIfTrue="1" operator="containsText" text="NOK">
      <formula>NOT(ISERROR(SEARCH("NOK",D29)))</formula>
    </cfRule>
  </conditionalFormatting>
  <pageMargins left="0.7" right="0.7" top="0.75" bottom="0.75" header="0.3" footer="0.3"/>
  <pageSetup scale="51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3E4C128EC4B1F4DB759DDAA2396775E" ma:contentTypeVersion="7" ma:contentTypeDescription="Create a new document." ma:contentTypeScope="" ma:versionID="7a6ee78c3707ef211f68702c811922b2">
  <xsd:schema xmlns:xsd="http://www.w3.org/2001/XMLSchema" xmlns:xs="http://www.w3.org/2001/XMLSchema" xmlns:p="http://schemas.microsoft.com/office/2006/metadata/properties" xmlns:ns2="10185b6f-47c4-4fe3-8c07-0e8a8496b4ae" targetNamespace="http://schemas.microsoft.com/office/2006/metadata/properties" ma:root="true" ma:fieldsID="b6335f8395ae4d21936a0200a1169aa9" ns2:_="">
    <xsd:import namespace="10185b6f-47c4-4fe3-8c07-0e8a8496b4ae"/>
    <xsd:element name="properties">
      <xsd:complexType>
        <xsd:sequence>
          <xsd:element name="documentManagement">
            <xsd:complexType>
              <xsd:all>
                <xsd:element ref="ns2:Contact_x0020_Person" minOccurs="0"/>
                <xsd:element ref="ns2:Date" minOccurs="0"/>
                <xsd:element ref="ns2:Department" minOccurs="0"/>
                <xsd:element ref="ns2:Phone" minOccurs="0"/>
                <xsd:element ref="ns2:Revis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0185b6f-47c4-4fe3-8c07-0e8a8496b4ae" elementFormDefault="qualified">
    <xsd:import namespace="http://schemas.microsoft.com/office/2006/documentManagement/types"/>
    <xsd:import namespace="http://schemas.microsoft.com/office/infopath/2007/PartnerControls"/>
    <xsd:element name="Contact_x0020_Person" ma:index="8" nillable="true" ma:displayName="Contact Person" ma:internalName="Contact_x0020_Person">
      <xsd:simpleType>
        <xsd:restriction base="dms:Text">
          <xsd:maxLength value="255"/>
        </xsd:restriction>
      </xsd:simpleType>
    </xsd:element>
    <xsd:element name="Date" ma:index="9" nillable="true" ma:displayName="Date" ma:format="DateOnly" ma:internalName="Date">
      <xsd:simpleType>
        <xsd:restriction base="dms:DateTime"/>
      </xsd:simpleType>
    </xsd:element>
    <xsd:element name="Department" ma:index="10" nillable="true" ma:displayName="Department" ma:format="Dropdown" ma:internalName="Department">
      <xsd:simpleType>
        <xsd:restriction base="dms:Choice">
          <xsd:enumeration value="Admin"/>
          <xsd:enumeration value="Corp. QMS"/>
          <xsd:enumeration value="Corp. RTC"/>
          <xsd:enumeration value="DE"/>
          <xsd:enumeration value="F&amp;A"/>
          <xsd:enumeration value="HSE"/>
          <xsd:enumeration value="ISG"/>
          <xsd:enumeration value="IT"/>
          <xsd:enumeration value="KOKI"/>
          <xsd:enumeration value="PE"/>
          <xsd:enumeration value="PM"/>
          <xsd:enumeration value="PRD"/>
          <xsd:enumeration value="PUR"/>
          <xsd:enumeration value="QA"/>
          <xsd:enumeration value="QMS"/>
        </xsd:restriction>
      </xsd:simpleType>
    </xsd:element>
    <xsd:element name="Phone" ma:index="11" nillable="true" ma:displayName="Phone" ma:internalName="Phone">
      <xsd:simpleType>
        <xsd:restriction base="dms:Text">
          <xsd:maxLength value="255"/>
        </xsd:restriction>
      </xsd:simpleType>
    </xsd:element>
    <xsd:element name="Revision" ma:index="12" nillable="true" ma:displayName="Revision" ma:internalName="Revision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ate xmlns="10185b6f-47c4-4fe3-8c07-0e8a8496b4ae">2015-02-05T05:00:00+00:00</Date>
    <Department xmlns="10185b6f-47c4-4fe3-8c07-0e8a8496b4ae">PUR</Department>
    <Phone xmlns="10185b6f-47c4-4fe3-8c07-0e8a8496b4ae">6455</Phone>
    <Contact_x0020_Person xmlns="10185b6f-47c4-4fe3-8c07-0e8a8496b4ae">Charlotte Allen</Contact_x0020_Person>
    <Revision xmlns="10185b6f-47c4-4fe3-8c07-0e8a8496b4ae">0</Revision>
  </documentManagement>
</p:properties>
</file>

<file path=customXml/itemProps1.xml><?xml version="1.0" encoding="utf-8"?>
<ds:datastoreItem xmlns:ds="http://schemas.openxmlformats.org/officeDocument/2006/customXml" ds:itemID="{65BE1120-01E6-4CE5-A596-3F1BADFACD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0185b6f-47c4-4fe3-8c07-0e8a8496b4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C1AFA9-662F-4824-9662-BCD30A833BC6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3CDC5BCA-71D1-4CEF-B56D-3F52A214DFE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1AC0305A-3DFA-4B2A-B5F9-4AD2D5B6BA6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self assessment</vt:lpstr>
    </vt:vector>
  </TitlesOfParts>
  <Company>Hitachi Automotive Products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Molly DeWolfe</dc:creator>
  <cp:lastModifiedBy>John Price</cp:lastModifiedBy>
  <cp:lastPrinted>2015-02-05T12:40:21Z</cp:lastPrinted>
  <dcterms:created xsi:type="dcterms:W3CDTF">2014-08-27T17:10:30Z</dcterms:created>
  <dcterms:modified xsi:type="dcterms:W3CDTF">2023-08-23T15:27:07Z</dcterms:modified>
</cp:coreProperties>
</file>